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Risk Management\Pillar 3 Risk Disclosures\2020\EBA töflur\Q2 2020\"/>
    </mc:Choice>
  </mc:AlternateContent>
  <bookViews>
    <workbookView xWindow="0" yWindow="0" windowWidth="25200" windowHeight="11970" tabRatio="896" activeTab="1"/>
  </bookViews>
  <sheets>
    <sheet name="Disclaimer" sheetId="1" r:id="rId1"/>
    <sheet name="Index" sheetId="2" r:id="rId2"/>
    <sheet name="EU OV1" sheetId="54" r:id="rId3"/>
    <sheet name="OFD" sheetId="9" r:id="rId4"/>
    <sheet name="IFRS 9-FL" sheetId="55" r:id="rId5"/>
    <sheet name="EU CR1-A" sheetId="26" r:id="rId6"/>
    <sheet name="EU CQ1" sheetId="49" r:id="rId7"/>
    <sheet name="EU CQ3" sheetId="50" r:id="rId8"/>
    <sheet name="EU CQ4" sheetId="51" r:id="rId9"/>
    <sheet name="EU CQ9" sheetId="52" r:id="rId10"/>
    <sheet name="EU CR2-A" sheetId="30" r:id="rId11"/>
    <sheet name="EU CR2-B" sheetId="32" r:id="rId12"/>
    <sheet name="EU CR3" sheetId="31" r:id="rId13"/>
    <sheet name="EU CR4" sheetId="10" r:id="rId14"/>
    <sheet name="EU CR5" sheetId="11" r:id="rId15"/>
    <sheet name="EU CCR1" sheetId="17" r:id="rId16"/>
    <sheet name="EU CCR2" sheetId="19" r:id="rId17"/>
    <sheet name="EU CCR3" sheetId="18" r:id="rId18"/>
    <sheet name="EU CCR5-A" sheetId="20" r:id="rId19"/>
    <sheet name="EU CCR5-B" sheetId="21" r:id="rId20"/>
    <sheet name="EU MR1" sheetId="22" r:id="rId21"/>
  </sheets>
  <externalReferences>
    <externalReference r:id="rId22"/>
  </externalReferences>
  <definedNames>
    <definedName name="_xlnm._FilterDatabase" localSheetId="5" hidden="1">'EU CR1-A'!$B$54:$E$54</definedName>
  </definedNames>
  <calcPr calcId="152511"/>
  <customWorkbookViews>
    <customWorkbookView name="Unnur Ylfa Magnúsdóttir - Personal View" guid="{E15FBE34-FE0E-4FB3-BF77-D720D4424F83}" mergeInterval="0" personalView="1" maximized="1" xWindow="-1688" yWindow="-8" windowWidth="1696" windowHeight="1066" tabRatio="901" activeSheetId="2"/>
    <customWorkbookView name="Sævarður Einarsson - Personal View" guid="{B3B79DE6-B790-447F-9BF8-243B216057B6}" mergeInterval="0" personalView="1" maximized="1" xWindow="-8" yWindow="-8" windowWidth="1696" windowHeight="1026" tabRatio="901" activeSheetId="19"/>
    <customWorkbookView name="Elma Rún Friðriksdóttir - Personal View" guid="{0886076D-53EA-4907-B727-AEB3E85E12E6}" mergeInterval="0" personalView="1" maximized="1" xWindow="-8" yWindow="-8" windowWidth="1696" windowHeight="1026" tabRatio="901" activeSheetId="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52" l="1"/>
  <c r="C15" i="52"/>
  <c r="D39" i="51"/>
  <c r="E39" i="51"/>
  <c r="F39" i="51"/>
  <c r="G39" i="51"/>
  <c r="H39" i="51"/>
  <c r="I39" i="51"/>
  <c r="J39" i="51"/>
  <c r="K39" i="51"/>
  <c r="L39" i="51"/>
  <c r="M39" i="51"/>
  <c r="N39" i="51"/>
  <c r="O39" i="51"/>
  <c r="P39" i="51"/>
  <c r="Q39" i="51"/>
  <c r="C39" i="51"/>
  <c r="D35" i="50"/>
  <c r="E35" i="50"/>
  <c r="F35" i="50"/>
  <c r="G35" i="50"/>
  <c r="H35" i="50"/>
  <c r="I35" i="50"/>
  <c r="J35" i="50"/>
  <c r="K35" i="50"/>
  <c r="L35" i="50"/>
  <c r="M35" i="50"/>
  <c r="N35" i="50"/>
  <c r="C35" i="50"/>
  <c r="F28" i="50"/>
  <c r="F29" i="50"/>
  <c r="F30" i="50"/>
  <c r="F31" i="50"/>
  <c r="F32" i="50"/>
  <c r="F33" i="50"/>
  <c r="F34" i="50"/>
  <c r="D14" i="50"/>
  <c r="E14" i="50"/>
  <c r="F14" i="50"/>
  <c r="G14" i="50"/>
  <c r="H14" i="50"/>
  <c r="I14" i="50"/>
  <c r="J14" i="50"/>
  <c r="K14" i="50"/>
  <c r="L14" i="50"/>
  <c r="M14" i="50"/>
  <c r="N14" i="50"/>
  <c r="D15" i="50"/>
  <c r="E15" i="50"/>
  <c r="F15" i="50"/>
  <c r="G15" i="50"/>
  <c r="H15" i="50"/>
  <c r="I15" i="50"/>
  <c r="J15" i="50"/>
  <c r="K15" i="50"/>
  <c r="L15" i="50"/>
  <c r="M15" i="50"/>
  <c r="N15" i="50"/>
  <c r="D16" i="50"/>
  <c r="E16" i="50"/>
  <c r="F16" i="50"/>
  <c r="G16" i="50"/>
  <c r="H16" i="50"/>
  <c r="I16" i="50"/>
  <c r="J16" i="50"/>
  <c r="K16" i="50"/>
  <c r="L16" i="50"/>
  <c r="M16" i="50"/>
  <c r="N16" i="50"/>
  <c r="D17" i="50"/>
  <c r="E17" i="50"/>
  <c r="F17" i="50"/>
  <c r="G17" i="50"/>
  <c r="H17" i="50"/>
  <c r="I17" i="50"/>
  <c r="J17" i="50"/>
  <c r="K17" i="50"/>
  <c r="L17" i="50"/>
  <c r="M17" i="50"/>
  <c r="N17" i="50"/>
  <c r="D18" i="50"/>
  <c r="E18" i="50"/>
  <c r="F18" i="50"/>
  <c r="G18" i="50"/>
  <c r="H18" i="50"/>
  <c r="I18" i="50"/>
  <c r="J18" i="50"/>
  <c r="K18" i="50"/>
  <c r="L18" i="50"/>
  <c r="M18" i="50"/>
  <c r="N18" i="50"/>
  <c r="D19" i="50"/>
  <c r="E19" i="50"/>
  <c r="F19" i="50"/>
  <c r="G19" i="50"/>
  <c r="H19" i="50"/>
  <c r="I19" i="50"/>
  <c r="J19" i="50"/>
  <c r="K19" i="50"/>
  <c r="L19" i="50"/>
  <c r="M19" i="50"/>
  <c r="N19" i="50"/>
  <c r="D20" i="50"/>
  <c r="E20" i="50"/>
  <c r="F20" i="50"/>
  <c r="G20" i="50"/>
  <c r="H20" i="50"/>
  <c r="I20" i="50"/>
  <c r="J20" i="50"/>
  <c r="K20" i="50"/>
  <c r="L20" i="50"/>
  <c r="M20" i="50"/>
  <c r="N20" i="50"/>
  <c r="D21" i="50"/>
  <c r="E21" i="50"/>
  <c r="F21" i="50"/>
  <c r="G21" i="50"/>
  <c r="H21" i="50"/>
  <c r="I21" i="50"/>
  <c r="J21" i="50"/>
  <c r="K21" i="50"/>
  <c r="L21" i="50"/>
  <c r="M21" i="50"/>
  <c r="N21" i="50"/>
  <c r="D22" i="50"/>
  <c r="E22" i="50"/>
  <c r="F22" i="50"/>
  <c r="G22" i="50"/>
  <c r="H22" i="50"/>
  <c r="I22" i="50"/>
  <c r="J22" i="50"/>
  <c r="K22" i="50"/>
  <c r="L22" i="50"/>
  <c r="M22" i="50"/>
  <c r="N22" i="50"/>
  <c r="D23" i="50"/>
  <c r="D24" i="50"/>
  <c r="D25" i="50"/>
  <c r="D26" i="50"/>
  <c r="D27" i="50"/>
  <c r="C15" i="50"/>
  <c r="C16" i="50"/>
  <c r="C17" i="50"/>
  <c r="C18" i="50"/>
  <c r="C19" i="50"/>
  <c r="C20" i="50"/>
  <c r="C21" i="50"/>
  <c r="C22" i="50"/>
  <c r="C23" i="50"/>
  <c r="C24" i="50"/>
  <c r="C25" i="50"/>
  <c r="C26" i="50"/>
  <c r="C27" i="50"/>
  <c r="C28" i="50"/>
  <c r="C29" i="50"/>
  <c r="C30" i="50"/>
  <c r="C31" i="50"/>
  <c r="C32" i="50"/>
  <c r="C33" i="50"/>
  <c r="C34" i="50"/>
  <c r="C14" i="50"/>
  <c r="D21" i="49"/>
  <c r="E21" i="49"/>
  <c r="F21" i="49"/>
  <c r="G21" i="49"/>
  <c r="H21" i="49"/>
  <c r="I21" i="49"/>
  <c r="J21" i="49"/>
  <c r="C21" i="49"/>
  <c r="D79" i="9" l="1"/>
  <c r="C79" i="9"/>
  <c r="C61" i="9"/>
  <c r="F16" i="54" l="1"/>
  <c r="C19" i="54"/>
  <c r="F19" i="54" s="1"/>
  <c r="F13" i="54"/>
  <c r="F14" i="54"/>
  <c r="F10" i="54"/>
  <c r="F9" i="54"/>
  <c r="F8" i="54"/>
  <c r="F7" i="54"/>
  <c r="F6" i="54"/>
  <c r="F17" i="54" l="1"/>
  <c r="L6" i="11" l="1"/>
  <c r="L7" i="11"/>
  <c r="L8" i="11"/>
  <c r="L9" i="11"/>
  <c r="L10" i="11"/>
  <c r="L11" i="11"/>
  <c r="L12" i="11"/>
  <c r="L13" i="11"/>
  <c r="L14" i="11"/>
  <c r="L15" i="11"/>
  <c r="L16" i="11"/>
  <c r="L17" i="11"/>
  <c r="L18" i="11"/>
  <c r="L5" i="11"/>
  <c r="J8" i="10"/>
  <c r="J9" i="10"/>
  <c r="J10" i="10"/>
  <c r="J11" i="10"/>
  <c r="J12" i="10"/>
  <c r="J13" i="10"/>
  <c r="J14" i="10"/>
  <c r="J15" i="10"/>
  <c r="J16" i="10"/>
  <c r="J18" i="10"/>
  <c r="J19" i="10"/>
  <c r="J20" i="10"/>
  <c r="J7" i="10"/>
  <c r="H21" i="10"/>
  <c r="I21" i="10"/>
  <c r="E21" i="10"/>
  <c r="F21" i="10"/>
  <c r="G21" i="10"/>
  <c r="D21" i="10"/>
  <c r="C21" i="10"/>
  <c r="J21" i="10" l="1"/>
  <c r="D10" i="31"/>
  <c r="E10" i="31"/>
  <c r="F10" i="31"/>
  <c r="C10" i="31"/>
</calcChain>
</file>

<file path=xl/sharedStrings.xml><?xml version="1.0" encoding="utf-8"?>
<sst xmlns="http://schemas.openxmlformats.org/spreadsheetml/2006/main" count="634" uniqueCount="422">
  <si>
    <t>Central governments or central banks</t>
  </si>
  <si>
    <t>Corporates</t>
  </si>
  <si>
    <t>Retail</t>
  </si>
  <si>
    <t>Total</t>
  </si>
  <si>
    <t>Public sector entities</t>
  </si>
  <si>
    <t>Institutions</t>
  </si>
  <si>
    <t>Equity</t>
  </si>
  <si>
    <t>Secured by mortgages on immovable property</t>
  </si>
  <si>
    <t>Exposures in default</t>
  </si>
  <si>
    <t>Replacement cost/current market value</t>
  </si>
  <si>
    <t>Potential future credit exposure</t>
  </si>
  <si>
    <t>Mark to market</t>
  </si>
  <si>
    <t>Original exposure</t>
  </si>
  <si>
    <t>Financial collateral comprehensive method (for SFTs)</t>
  </si>
  <si>
    <t>VaR for SFTs</t>
  </si>
  <si>
    <t>Exposure value</t>
  </si>
  <si>
    <t>Total portfolios subject to the advanced method</t>
  </si>
  <si>
    <t>Based on the original exposure method</t>
  </si>
  <si>
    <t>Total subject to the CVA capital charge</t>
  </si>
  <si>
    <t>Exposure classes</t>
  </si>
  <si>
    <t>Multilateral development banks</t>
  </si>
  <si>
    <t>Other items</t>
  </si>
  <si>
    <t>Capital requirements</t>
  </si>
  <si>
    <t>Outright products</t>
  </si>
  <si>
    <t>Interest rate risk (general and specific)</t>
  </si>
  <si>
    <t>Equity risk (general and specific)</t>
  </si>
  <si>
    <t>Foreign exchange risk</t>
  </si>
  <si>
    <t>Securitisation (specific risk)</t>
  </si>
  <si>
    <t>Regional governments or local authorities</t>
  </si>
  <si>
    <t>Exposures associated with particularly high risk</t>
  </si>
  <si>
    <t>Derivatives</t>
  </si>
  <si>
    <t>Of which unrated</t>
  </si>
  <si>
    <t>Gross positive fair value or net carrying amount</t>
  </si>
  <si>
    <t>Netting benefits</t>
  </si>
  <si>
    <t>Netted current credit exposure</t>
  </si>
  <si>
    <t>Collateral held</t>
  </si>
  <si>
    <t>Net credit exposure</t>
  </si>
  <si>
    <t>SFTs</t>
  </si>
  <si>
    <t>Collateral used in derivative transactions</t>
  </si>
  <si>
    <t>Segregated</t>
  </si>
  <si>
    <t>Unsegregated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</si>
  <si>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</si>
  <si>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</si>
  <si>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</si>
  <si>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</si>
  <si>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</si>
  <si>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</si>
  <si>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</si>
  <si>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</si>
  <si>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</si>
  <si>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</si>
  <si>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</si>
  <si>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</si>
  <si>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</si>
  <si>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</si>
  <si>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</si>
  <si>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</si>
  <si>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</si>
  <si>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</si>
  <si>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</si>
  <si>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</si>
  <si>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</si>
  <si>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</si>
  <si>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</si>
  <si>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</si>
  <si>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</si>
  <si>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</si>
  <si>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</si>
  <si>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</si>
  <si>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</si>
  <si>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20a</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</si>
  <si>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</si>
  <si>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</si>
  <si>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</si>
  <si>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</si>
  <si>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</si>
  <si>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</si>
  <si>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</si>
  <si>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</si>
  <si>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</si>
  <si>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</si>
  <si>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</si>
  <si>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</si>
  <si>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</si>
  <si>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</si>
  <si>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</si>
  <si>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</si>
  <si>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</si>
  <si>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</si>
  <si>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</si>
  <si>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</si>
  <si>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</si>
  <si>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</si>
  <si>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</si>
  <si>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</si>
  <si>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</si>
  <si>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</si>
  <si>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</si>
  <si>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</si>
  <si>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</si>
  <si>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</si>
  <si>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</si>
  <si>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</si>
  <si>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</si>
  <si>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</si>
  <si>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</si>
  <si>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</si>
  <si>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</si>
  <si>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</si>
  <si>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</si>
  <si>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</si>
  <si>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</si>
  <si>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</si>
  <si>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</si>
  <si>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</si>
  <si>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</si>
  <si>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</si>
  <si>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</si>
  <si>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</si>
  <si>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</si>
  <si>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</si>
  <si>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</si>
  <si>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</si>
  <si>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</si>
  <si>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</si>
  <si>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</si>
  <si>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67a</t>
  </si>
  <si>
    <t>Common Equity Tier 1 available to meet buffers (as a percentage of risk exposure amount) 2)</t>
  </si>
  <si>
    <t>Amounts below the thresholds for deduction (before risk-weighting)</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</si>
  <si>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</si>
  <si>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</si>
  <si>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</si>
  <si>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</si>
  <si>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</si>
  <si>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</si>
  <si>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</si>
  <si>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</si>
  <si>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</si>
  <si>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</si>
  <si>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</si>
  <si>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</si>
  <si>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</si>
  <si>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</si>
  <si>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</si>
  <si>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</si>
  <si>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[non-relevant in EU regulation]</t>
  </si>
  <si>
    <t>Net exposures before CCF and CRM</t>
  </si>
  <si>
    <t>EAD post CCF and CRM</t>
  </si>
  <si>
    <t>On-balance sheet</t>
  </si>
  <si>
    <t>Off-balance sheet</t>
  </si>
  <si>
    <t>Risk weights</t>
  </si>
  <si>
    <t>Corporate</t>
  </si>
  <si>
    <t>Other collateral</t>
  </si>
  <si>
    <t>EAD post CRM</t>
  </si>
  <si>
    <t>Standardized approach</t>
  </si>
  <si>
    <t>IMM (for derivatives and SFTs)</t>
  </si>
  <si>
    <t>Financial collateral simple method (for SFTs)</t>
  </si>
  <si>
    <t>All portfolios subject to the standardized method</t>
  </si>
  <si>
    <t>Central governments and central banks</t>
  </si>
  <si>
    <t>Cross-product  netting</t>
  </si>
  <si>
    <t>Cash - domestic currency</t>
  </si>
  <si>
    <t>Cash - other currency</t>
  </si>
  <si>
    <t>Domestic sovereign debt</t>
  </si>
  <si>
    <t>Other sovereign debt</t>
  </si>
  <si>
    <t>Equity securities</t>
  </si>
  <si>
    <t>Fair Value of Collateral received</t>
  </si>
  <si>
    <t>Fair Value of Collateral posted</t>
  </si>
  <si>
    <t>Collateral used in SFTS</t>
  </si>
  <si>
    <t>Commodity risk</t>
  </si>
  <si>
    <t>Options (non-delta)</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</si>
  <si>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</si>
  <si>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</si>
  <si>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</si>
  <si>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Amount exceeding the 15% threshold (negative amount)</t>
  </si>
  <si>
    <t>Exposure amount of the following items which qualify for a RW of 1250%, where the institution opts for the deduction alternative</t>
  </si>
  <si>
    <t>Deferred tax assets arising from temporary difference (amount above 10% percent threshold, net of related tax liability where the conditions in Article 38  (3) are met) (negative amount)</t>
  </si>
  <si>
    <t>Direct, indirect and synthetic holdings of the T2 instruments and subordinated loans of financial sector entities where the institution has a significant investment in those entities (net of eligible short positions) (negative amounts)</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</si>
  <si>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</si>
  <si>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Deferred tax assets arising from temporary difference (amount below 10% threshold, net of related tax liability where the conditions in Article 38  (3) are met)</t>
  </si>
  <si>
    <t>Direct and indirect holdings of the CET1 instruments of financial sector entities where the institution has a significant investment in those entities (amount below 10% threshold and net of eligible short positions</t>
  </si>
  <si>
    <t>Direct and indirect holdings of the capital of financial sector entities where the institution does not have a significant investment in those entities (amount below 10% threshold and net of eligible short positions</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</si>
  <si>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</si>
  <si>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</si>
  <si>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</si>
  <si>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Index</t>
  </si>
  <si>
    <t>Collective investments undertakings (CIU)</t>
  </si>
  <si>
    <t>Gross carrying value of</t>
  </si>
  <si>
    <t>Defaulted exposures</t>
  </si>
  <si>
    <t>Non-defaulted exposures</t>
  </si>
  <si>
    <t>General credit risk adjustment</t>
  </si>
  <si>
    <t>Administrative bodies</t>
  </si>
  <si>
    <t>Collective investment undertaking</t>
  </si>
  <si>
    <t xml:space="preserve">     of which: Loans to Customers</t>
  </si>
  <si>
    <t xml:space="preserve">     of which: Debt securities</t>
  </si>
  <si>
    <t xml:space="preserve">     of which: Off-balance sheet exposures</t>
  </si>
  <si>
    <t>Total loans</t>
  </si>
  <si>
    <t>Off-balance-sheet exposures</t>
  </si>
  <si>
    <t>Loans and advances</t>
  </si>
  <si>
    <t>Of which impaired</t>
  </si>
  <si>
    <t>Of which defaulted</t>
  </si>
  <si>
    <t>On non-performing exposures</t>
  </si>
  <si>
    <t>On performing exposures</t>
  </si>
  <si>
    <t>EU OV1</t>
  </si>
  <si>
    <t>EU CR4</t>
  </si>
  <si>
    <t>EU CR5</t>
  </si>
  <si>
    <t>EU CCR1</t>
  </si>
  <si>
    <t>EU CCR3</t>
  </si>
  <si>
    <t>EU CCR2</t>
  </si>
  <si>
    <t xml:space="preserve">Credit risk exposure and credit risk mitigation effects </t>
  </si>
  <si>
    <t xml:space="preserve">Exposure at Default (post CRM and CCF) by exposure classes and risk-weights </t>
  </si>
  <si>
    <t>Analysis of counterparty credit risk exposure by approach</t>
  </si>
  <si>
    <t xml:space="preserve">CCR exposures by standardized risk-weights and exposure class </t>
  </si>
  <si>
    <t xml:space="preserve">Credit valuation adjustment (CVA) capital charge </t>
  </si>
  <si>
    <t>EU CCR5-A</t>
  </si>
  <si>
    <t>EU CCR5-B</t>
  </si>
  <si>
    <t xml:space="preserve">Market risk minimum capital requirements </t>
  </si>
  <si>
    <t>EU CR1-A</t>
  </si>
  <si>
    <t>EU CR2-A: Changes in the stock of general and specific credit risk adjustments</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</si>
  <si>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</si>
  <si>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</si>
  <si>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</si>
  <si>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</si>
  <si>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</si>
  <si>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</si>
  <si>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Business combinations, including acquisitions and disposals of subsidiaries</t>
  </si>
  <si>
    <t>Other adjustments</t>
  </si>
  <si>
    <t>Closing balance</t>
  </si>
  <si>
    <t>EU CR3: Credit risk mitigation techniques - overview</t>
  </si>
  <si>
    <t>Total debt securities</t>
  </si>
  <si>
    <t>Total exposures</t>
  </si>
  <si>
    <t>EU CR3</t>
  </si>
  <si>
    <t>EU CR2-A</t>
  </si>
  <si>
    <t>Changes in the stock of general and specific credit risk adjustments</t>
  </si>
  <si>
    <t>Credit risk mitigation techniques - overview</t>
  </si>
  <si>
    <t>Changes in the stock of defaulted and impaired loans and debt securities</t>
  </si>
  <si>
    <t>EU CR2-B</t>
  </si>
  <si>
    <t xml:space="preserve">Credit quality of exposures by exposure classes and instruments </t>
  </si>
  <si>
    <t>Own funds disclosure (OFD) according to Article 5 in EU Regulation No. 1423/2013</t>
  </si>
  <si>
    <t>OFD</t>
  </si>
  <si>
    <t xml:space="preserve">EU MR1: Market risk minimum capital requirements </t>
  </si>
  <si>
    <t>Accumulated specific credit risk adjustment</t>
  </si>
  <si>
    <t>Accumulated general credit risk adjustment</t>
  </si>
  <si>
    <t xml:space="preserve">EU CR4: Credit risk exposure and credit risk mitigation effects </t>
  </si>
  <si>
    <t xml:space="preserve">EU CR5: Exposure at Default (post CRM and CCF) by exposure classes and risk-weights. The last column refers to ratings from external rating agencies. </t>
  </si>
  <si>
    <t xml:space="preserve">EU CR1-A: Credit quality of exposures by exposure classes and instruments </t>
  </si>
  <si>
    <t>EU CCR1: Analysis of counterparty credit risk exposure by approach</t>
  </si>
  <si>
    <t>EU CCR3: CCR exposures by standardized risk-weights and exposure class</t>
  </si>
  <si>
    <t>EU CCR2: Credit valuation adjustment (CVA) capital charge</t>
  </si>
  <si>
    <t>EU CCR5-A: Impact of netting and collateral held on exposure values</t>
  </si>
  <si>
    <t xml:space="preserve">EU CCR5-B: Composition of collateral for exposures to CCR </t>
  </si>
  <si>
    <t>Exposures unsecured - Carrying amount</t>
  </si>
  <si>
    <t>Exposures secured - Carrying amount</t>
  </si>
  <si>
    <t>Exposures secured by collateral</t>
  </si>
  <si>
    <t>Exposures secured by financial guarantees</t>
  </si>
  <si>
    <t>Gross carrying value defaulted exposures</t>
  </si>
  <si>
    <t>Loans and debt securities that have defaulted or impaired since the last reporting period</t>
  </si>
  <si>
    <t>Returned to non-defaulted status</t>
  </si>
  <si>
    <t>Amounts written off</t>
  </si>
  <si>
    <t>Other changes</t>
  </si>
  <si>
    <t>EU MR1</t>
  </si>
  <si>
    <t>a</t>
  </si>
  <si>
    <t>b</t>
  </si>
  <si>
    <t>c</t>
  </si>
  <si>
    <t>d</t>
  </si>
  <si>
    <t>e</t>
  </si>
  <si>
    <t>f</t>
  </si>
  <si>
    <t>g</t>
  </si>
  <si>
    <t xml:space="preserve"> </t>
  </si>
  <si>
    <t>Items associated with particularly high risk</t>
  </si>
  <si>
    <t>Covered bonds</t>
  </si>
  <si>
    <t>Equity exposures</t>
  </si>
  <si>
    <t>Other exposures</t>
  </si>
  <si>
    <t xml:space="preserve">   of which SMEs</t>
  </si>
  <si>
    <t>Other</t>
  </si>
  <si>
    <t>Total standardized approach</t>
  </si>
  <si>
    <t>n</t>
  </si>
  <si>
    <t>j</t>
  </si>
  <si>
    <t>Accumlated write-offs</t>
  </si>
  <si>
    <t>Credit risk adjustment charges of the period</t>
  </si>
  <si>
    <t>Specific credit          risk adjustment</t>
  </si>
  <si>
    <t>Central government or central banks</t>
  </si>
  <si>
    <t>h</t>
  </si>
  <si>
    <t>i</t>
  </si>
  <si>
    <t>k</t>
  </si>
  <si>
    <t>l</t>
  </si>
  <si>
    <t>m</t>
  </si>
  <si>
    <t>Debt securities</t>
  </si>
  <si>
    <t>Net values         a+b-c-d</t>
  </si>
  <si>
    <t>Recoveries on credit risk adjustments recorded directly to the statment of profit or loss</t>
  </si>
  <si>
    <t>Specific credit risk adjustments directly recorded to the statement of profit or loss</t>
  </si>
  <si>
    <t xml:space="preserve">EU CR2-B: Changes in the stock of defaulted and impaired loans and debt securities </t>
  </si>
  <si>
    <t>Exposures secured                  by credit derivatives</t>
  </si>
  <si>
    <t xml:space="preserve">   of which securities financing transactions</t>
  </si>
  <si>
    <t xml:space="preserve">   of which derivatives and long settlement transactions</t>
  </si>
  <si>
    <t xml:space="preserve">   of which from contractual crossproduct netting</t>
  </si>
  <si>
    <t>EU4</t>
  </si>
  <si>
    <t>OFD: Own funds disclosure according to Article 5 in EU Regulation No 1423/2013</t>
  </si>
  <si>
    <t>Capital Management</t>
  </si>
  <si>
    <t>Credit Risk</t>
  </si>
  <si>
    <t>Market Risk</t>
  </si>
  <si>
    <t>Composition of collateral for exposures to CCR</t>
  </si>
  <si>
    <t>Impact of netting and collateral held on exposure values</t>
  </si>
  <si>
    <t>Overview of REAs</t>
  </si>
  <si>
    <t>REAs</t>
  </si>
  <si>
    <t>REAs and REA density</t>
  </si>
  <si>
    <t>REA       density</t>
  </si>
  <si>
    <t>Gross carrying amount/nominal amount of exposures with forbearance measures</t>
  </si>
  <si>
    <t>Performing forborne</t>
  </si>
  <si>
    <t>Non-performing forborne</t>
  </si>
  <si>
    <t>Accumlated impairment, accumlated negative changes in fair value due to credit risk and provisions</t>
  </si>
  <si>
    <t>On performing forborne exposures</t>
  </si>
  <si>
    <t>Collateral received and financial guarantees received on forborn exposures</t>
  </si>
  <si>
    <t>Of which collateral and financial guarantees received on non-performing exposures with forbearance measures</t>
  </si>
  <si>
    <t>Gross carrying amount/nominal amount</t>
  </si>
  <si>
    <t>Performing exposure</t>
  </si>
  <si>
    <t>Non-performing exposures</t>
  </si>
  <si>
    <t>Past due        &gt; 30           days               ≤ 90           days</t>
  </si>
  <si>
    <t>Not past due or         past due      ≤ 30             days</t>
  </si>
  <si>
    <t>Unlikely       to pay          that are        not past             due or          are past        due ≤ 90 days</t>
  </si>
  <si>
    <t>Past due        &gt; 90            days               ≤ 180                days</t>
  </si>
  <si>
    <t>Past due          &gt; 180               days                ≤ 1 year</t>
  </si>
  <si>
    <t>Past due           &gt; 1 year            ≤ 2             years</t>
  </si>
  <si>
    <t>Past due           &gt; 2                  years            ≤ 5                       years</t>
  </si>
  <si>
    <t>Past due              &gt; 5                 years                        ≤ 7             years</t>
  </si>
  <si>
    <t>Past due                 &gt; 7                 years</t>
  </si>
  <si>
    <t xml:space="preserve">     Central banks</t>
  </si>
  <si>
    <t xml:space="preserve">     General governments</t>
  </si>
  <si>
    <t xml:space="preserve">     Credit institutions</t>
  </si>
  <si>
    <t xml:space="preserve">     Other financial corporations</t>
  </si>
  <si>
    <t xml:space="preserve">     Non-financial corporations</t>
  </si>
  <si>
    <t xml:space="preserve">     Housholds</t>
  </si>
  <si>
    <t>Loan commitments given</t>
  </si>
  <si>
    <t xml:space="preserve">              Of which SMEs</t>
  </si>
  <si>
    <t xml:space="preserve">     Households</t>
  </si>
  <si>
    <t>o</t>
  </si>
  <si>
    <t>Accumlated partial write-off</t>
  </si>
  <si>
    <t>Collateral and financial guarantees received</t>
  </si>
  <si>
    <t>Of          which         stage            1</t>
  </si>
  <si>
    <t>Of               which              stage            2</t>
  </si>
  <si>
    <t>Of                   which                stage              2</t>
  </si>
  <si>
    <t>Of                      which               stage                     3</t>
  </si>
  <si>
    <t>Of                   which                stage              1</t>
  </si>
  <si>
    <t>Of                      which               stage                     2</t>
  </si>
  <si>
    <t>Performing exposures                                 - accumulated                                    impairment and                               provisions</t>
  </si>
  <si>
    <t>Non-performing                           exposures</t>
  </si>
  <si>
    <t>Non-performing                             exposures -                                   accumulated                               impairment,                                    accumulated negative                           changes in fair value                                     due to credit risk and                    provisions</t>
  </si>
  <si>
    <t>Accumlated impairment, accumlated negative                                                changes in fair value due to credit risk and provisions</t>
  </si>
  <si>
    <t>Property, plant and equipment (PP&amp;E)</t>
  </si>
  <si>
    <t>Other than PP&amp;E</t>
  </si>
  <si>
    <t xml:space="preserve">     Residential immovable property</t>
  </si>
  <si>
    <t xml:space="preserve">     Commercial immovable property</t>
  </si>
  <si>
    <t xml:space="preserve">     Movable property (auto, shipping, etc.)</t>
  </si>
  <si>
    <t xml:space="preserve">     Equity and debt instruments</t>
  </si>
  <si>
    <t>Collateral obtained by taking possession</t>
  </si>
  <si>
    <t>Value at initial recognition</t>
  </si>
  <si>
    <t>Accumlated negative changes</t>
  </si>
  <si>
    <t>Fair value of collateral received</t>
  </si>
  <si>
    <t xml:space="preserve">Fair value of posted collateral </t>
  </si>
  <si>
    <t>Credit quiality of forborne exposures</t>
  </si>
  <si>
    <t>Credit quality of performing and non-performing exposures by past due days</t>
  </si>
  <si>
    <t>Performing and non-performing exposures and related provisions</t>
  </si>
  <si>
    <t>Collateral obtained by taking possession and execution processes</t>
  </si>
  <si>
    <t>EU CQ3: Credit quality of performing and non-performing exposures by past due days</t>
  </si>
  <si>
    <t>EU CQ1: Credit quality of forborne exposures</t>
  </si>
  <si>
    <t>EU CQ4: Performing and non-performing exposures and related provisions</t>
  </si>
  <si>
    <t>EU CQ9: Collateral obtained by taking possession and execution processes</t>
  </si>
  <si>
    <t>EU CQ1</t>
  </si>
  <si>
    <t>EU CQ3</t>
  </si>
  <si>
    <t>EU CQ4</t>
  </si>
  <si>
    <t>EU CQ9</t>
  </si>
  <si>
    <t>Figures are in ISK millions</t>
  </si>
  <si>
    <t>[ISK m]</t>
  </si>
  <si>
    <t>Q2 2020</t>
  </si>
  <si>
    <t>30 June 2020 [ISK m]</t>
  </si>
  <si>
    <t>30 June 2019 [ISK m]</t>
  </si>
  <si>
    <t xml:space="preserve">30 June 2020 [ISK m]
</t>
  </si>
  <si>
    <t xml:space="preserve">Arion Bank's Additional Pillar 3 Risk Disclosures Q2 2020 </t>
  </si>
  <si>
    <t>Q1 2020</t>
  </si>
  <si>
    <t>Local government debt</t>
  </si>
  <si>
    <t>Comment</t>
  </si>
  <si>
    <t>Increase to mortgages secured by residential real estate has increased by ISK 17 billion from year-end 2019, while corporate exposures have decreased by ISK 19 billion</t>
  </si>
  <si>
    <t>This results in lower REA density, which is also affected by increase to liquid assets</t>
  </si>
  <si>
    <t>Exposures in default have increased by ISK 5.3 billion from year-end 2019</t>
  </si>
  <si>
    <t>REA figures are before effects of IFRS9 transitional arrangements</t>
  </si>
  <si>
    <t>EU OV1: Overview of REAs</t>
  </si>
  <si>
    <t>Minimum capital requirements</t>
  </si>
  <si>
    <t>Credit risk (excluding CCR)</t>
  </si>
  <si>
    <t xml:space="preserve">   of which the standardized approach</t>
  </si>
  <si>
    <t>CCR</t>
  </si>
  <si>
    <t xml:space="preserve">   of which mark to market</t>
  </si>
  <si>
    <t xml:space="preserve">   of which CVA</t>
  </si>
  <si>
    <t>Settlement risk</t>
  </si>
  <si>
    <t>Securitisation exposures in the banking book (after the cap)</t>
  </si>
  <si>
    <t>Market risk</t>
  </si>
  <si>
    <t>Large exposures</t>
  </si>
  <si>
    <t>Operational risk</t>
  </si>
  <si>
    <t xml:space="preserve">   of which standardized approach</t>
  </si>
  <si>
    <t>Amounts below the thresholds for deduction (subject to 250% risk weight)</t>
  </si>
  <si>
    <t>Adjustment under IFRS 9 transitional arrangements</t>
  </si>
  <si>
    <t>IFRS 9-FL: 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</si>
  <si>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</si>
  <si>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</si>
  <si>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</si>
  <si>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Tier 1 capital</t>
  </si>
  <si>
    <t>Tier 1 capital as if IFRS 9 or analogous ECLs transitional arrangements had not been applied</t>
  </si>
  <si>
    <t>Total capital</t>
  </si>
  <si>
    <t>Total capital as if IFRS 9 or analogous ECLs transitional arrangements had not been applied</t>
  </si>
  <si>
    <t>Capital ratios</t>
  </si>
  <si>
    <t>Leverage ratio</t>
  </si>
  <si>
    <t>Risk exposure amount (amounts)</t>
  </si>
  <si>
    <t>Total risk exposure amount</t>
  </si>
  <si>
    <t>Common Equity Tier 1 (as a percentage of risk exposure amount)</t>
  </si>
  <si>
    <t>Common Equity Tier 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</si>
  <si>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</si>
  <si>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</si>
  <si>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</si>
  <si>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</si>
  <si>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</si>
  <si>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</si>
  <si>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Total risk exposure amount as if IFRS 9 or analogous ECLs transitional arrangements had not been applied</t>
  </si>
  <si>
    <t>IFRS 9-FL</t>
  </si>
  <si>
    <t>Disclosures as regards IFRS 9 transitional arrangements as per EBA/GL/2018/01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</si>
</sst>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I_S_K_-;\-* #,##0\ _I_S_K_-;_-* &quot;-&quot;\ _I_S_K_-;_-@_-"/>
    <numFmt numFmtId="164" formatCode="_-* #,##0\ _k_r_-;\-* #,##0\ _k_r_-;_-* &quot;-&quot;\ _k_r_-;_-@_-"/>
    <numFmt numFmtId="165" formatCode="_-* #,##0.00\ _k_r_-;\-* #,##0.00\ _k_r_-;_-* &quot;-&quot;??\ _k_r_-;_-@_-"/>
    <numFmt numFmtId="166" formatCode="_(* #,##0.00_);_(* \(#,##0.00\);_(* &quot;-&quot;??_);_(@_)"/>
    <numFmt numFmtId="167" formatCode="_(* #,##0_);_(* \(#,##0\);_(* &quot;-&quot;_);_(@_)"/>
    <numFmt numFmtId="168" formatCode="0.0%"/>
    <numFmt numFmtId="169" formatCode="#,##0\ ;\(#,##0\);&quot;-&quot;\ "/>
    <numFmt numFmtId="170" formatCode="_ * #,##0_ ;_ * \-#,##0_ ;_ * &quot;-&quot;??_ ;_ @_ "/>
    <numFmt numFmtId="171" formatCode="_-* #,##0_-;\-* #,##0_-;_-* &quot;-&quot;_-;_-@_-"/>
    <numFmt numFmtId="172" formatCode="0.0"/>
  </numFmts>
  <fonts count="39"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8"/>
      <name val="Arial"/>
      <family val="2"/>
    </font>
    <font>
      <u/>
      <sz val="11"/>
      <color theme="10"/>
      <name val="Calibri"/>
      <family val="2"/>
      <scheme val="minor"/>
    </font>
    <font>
      <sz val="11"/>
      <color rgb="FF9C6500"/>
      <name val="Calibri"/>
      <family val="2"/>
      <scheme val="minor"/>
    </font>
    <font>
      <b/>
      <sz val="11"/>
      <color theme="1"/>
      <name val="Calibri"/>
      <family val="2"/>
      <scheme val="minor"/>
    </font>
    <font>
      <b/>
      <sz val="10"/>
      <color rgb="FF005FAC"/>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u/>
      <sz val="10"/>
      <color theme="10"/>
      <name val="Calibri"/>
      <family val="2"/>
      <scheme val="minor"/>
    </font>
    <font>
      <sz val="8.5"/>
      <name val="Calibri"/>
      <family val="2"/>
      <scheme val="minor"/>
    </font>
    <font>
      <sz val="10"/>
      <name val="Calibri"/>
      <family val="2"/>
      <scheme val="minor"/>
    </font>
    <font>
      <b/>
      <sz val="10"/>
      <color theme="1"/>
      <name val="Calibri"/>
      <family val="2"/>
      <scheme val="minor"/>
    </font>
    <font>
      <b/>
      <sz val="9"/>
      <color theme="1"/>
      <name val="Calibri"/>
      <family val="2"/>
      <scheme val="minor"/>
    </font>
    <font>
      <i/>
      <sz val="10"/>
      <color theme="1"/>
      <name val="Calibri"/>
      <family val="2"/>
      <scheme val="minor"/>
    </font>
    <font>
      <sz val="10"/>
      <color theme="0" tint="-0.249977111117893"/>
      <name val="Calibri"/>
      <family val="2"/>
      <scheme val="minor"/>
    </font>
    <font>
      <sz val="11"/>
      <color theme="0" tint="-0.249977111117893"/>
      <name val="Calibri"/>
      <family val="2"/>
      <scheme val="minor"/>
    </font>
    <font>
      <sz val="7"/>
      <color theme="1"/>
      <name val="Calibri"/>
      <family val="2"/>
      <scheme val="minor"/>
    </font>
    <font>
      <sz val="10"/>
      <color rgb="FF000000"/>
      <name val="Segoe UI"/>
      <family val="2"/>
    </font>
    <font>
      <sz val="8"/>
      <color theme="1"/>
      <name val="Calibri"/>
      <family val="2"/>
      <scheme val="minor"/>
    </font>
    <font>
      <b/>
      <sz val="8"/>
      <color theme="1"/>
      <name val="Calibri"/>
      <family val="2"/>
      <scheme val="minor"/>
    </font>
    <font>
      <sz val="11"/>
      <color rgb="FF1F497D"/>
      <name val="Calibri"/>
      <family val="2"/>
      <scheme val="minor"/>
    </font>
    <font>
      <b/>
      <sz val="11"/>
      <color rgb="FF0B45E6"/>
      <name val="Calibri"/>
      <family val="2"/>
      <scheme val="minor"/>
    </font>
    <font>
      <b/>
      <sz val="10"/>
      <name val="Calibri"/>
      <family val="2"/>
      <scheme val="minor"/>
    </font>
    <font>
      <b/>
      <sz val="10"/>
      <color rgb="FFE9E9E9"/>
      <name val="Calibri"/>
      <family val="2"/>
      <scheme val="minor"/>
    </font>
    <font>
      <b/>
      <sz val="10"/>
      <color rgb="FFFF0000"/>
      <name val="Calibri"/>
      <family val="2"/>
      <scheme val="minor"/>
    </font>
    <font>
      <b/>
      <sz val="20"/>
      <name val="Arial"/>
      <family val="2"/>
    </font>
    <font>
      <b/>
      <sz val="12"/>
      <name val="Arial"/>
      <family val="2"/>
    </font>
    <font>
      <b/>
      <sz val="10"/>
      <name val="Arial"/>
      <family val="2"/>
    </font>
    <font>
      <sz val="10"/>
      <color rgb="FF0B45E6"/>
      <name val="Calibri"/>
      <family val="2"/>
      <scheme val="minor"/>
    </font>
    <font>
      <i/>
      <sz val="10"/>
      <name val="Calibri"/>
      <family val="2"/>
      <scheme val="minor"/>
    </font>
    <font>
      <b/>
      <sz val="15"/>
      <color rgb="FF0B45E6"/>
      <name val="Calibri"/>
      <family val="2"/>
      <scheme val="minor"/>
    </font>
    <font>
      <b/>
      <sz val="10"/>
      <color rgb="FF0B45E6"/>
      <name val="Calibri"/>
      <family val="2"/>
    </font>
    <font>
      <b/>
      <sz val="10"/>
      <color rgb="FF0B45E6"/>
      <name val="Calibri"/>
      <family val="2"/>
      <scheme val="minor"/>
    </font>
    <font>
      <sz val="11"/>
      <color rgb="FF0B45E6"/>
      <name val="Calibri"/>
      <family val="2"/>
      <scheme val="minor"/>
    </font>
    <font>
      <i/>
      <sz val="10"/>
      <color rgb="FF0B45E6"/>
      <name val="Calibri"/>
      <family val="2"/>
      <scheme val="minor"/>
    </font>
  </fonts>
  <fills count="14">
    <fill>
      <patternFill patternType="none"/>
    </fill>
    <fill>
      <patternFill patternType="gray125"/>
    </fill>
    <fill>
      <patternFill patternType="solid">
        <fgColor theme="0"/>
        <bgColor indexed="64"/>
      </patternFill>
    </fill>
    <fill>
      <patternFill patternType="solid">
        <fgColor indexed="60"/>
      </patternFill>
    </fill>
    <fill>
      <patternFill patternType="solid">
        <fgColor rgb="FFFFEB9C"/>
      </patternFill>
    </fill>
    <fill>
      <patternFill patternType="solid">
        <fgColor rgb="FF0B45E6"/>
        <bgColor indexed="64"/>
      </patternFill>
    </fill>
    <fill>
      <patternFill patternType="gray125">
        <fgColor theme="0" tint="-0.34998626667073579"/>
        <bgColor theme="0"/>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rgb="FFE9E9E9"/>
        <bgColor indexed="64"/>
      </patternFill>
    </fill>
    <fill>
      <patternFill patternType="solid">
        <fgColor rgb="FFD3D3D3"/>
        <bgColor indexed="64"/>
      </patternFill>
    </fill>
    <fill>
      <patternFill patternType="solid">
        <fgColor rgb="FFE9E9E9"/>
        <bgColor rgb="FF000000"/>
      </patternFill>
    </fill>
    <fill>
      <patternFill patternType="solid">
        <fgColor theme="0" tint="-0.249977111117893"/>
        <bgColor indexed="64"/>
      </patternFill>
    </fill>
  </fills>
  <borders count="31">
    <border>
      <left/>
      <right/>
      <top/>
      <bottom/>
      <diagonal/>
    </border>
    <border>
      <left/>
      <right/>
      <top/>
      <bottom style="medium">
        <color rgb="FF0B45E6"/>
      </bottom>
      <diagonal/>
    </border>
    <border>
      <left/>
      <right/>
      <top style="thin">
        <color rgb="FFE9E9E9"/>
      </top>
      <bottom/>
      <diagonal/>
    </border>
    <border>
      <left/>
      <right style="thin">
        <color rgb="FFE9E9E9"/>
      </right>
      <top/>
      <bottom style="thin">
        <color rgb="FFE9E9E9"/>
      </bottom>
      <diagonal/>
    </border>
    <border>
      <left/>
      <right style="thin">
        <color rgb="FFE9E9E9"/>
      </right>
      <top style="thin">
        <color rgb="FFE9E9E9"/>
      </top>
      <bottom style="thin">
        <color rgb="FFE9E9E9"/>
      </bottom>
      <diagonal/>
    </border>
    <border>
      <left/>
      <right/>
      <top/>
      <bottom style="thin">
        <color rgb="FF0B45E6"/>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E9E9E9"/>
      </left>
      <right/>
      <top style="thin">
        <color rgb="FFE9E9E9"/>
      </top>
      <bottom/>
      <diagonal/>
    </border>
    <border>
      <left style="thin">
        <color rgb="FFE9E9E9"/>
      </left>
      <right/>
      <top/>
      <bottom style="thin">
        <color rgb="FFE9E9E9"/>
      </bottom>
      <diagonal/>
    </border>
    <border>
      <left/>
      <right style="thin">
        <color rgb="FFE9E9E9"/>
      </right>
      <top style="thin">
        <color rgb="FFE9E9E9"/>
      </top>
      <bottom/>
      <diagonal/>
    </border>
    <border>
      <left style="thin">
        <color rgb="FFE9E9E9"/>
      </left>
      <right/>
      <top style="thin">
        <color rgb="FFE9E9E9"/>
      </top>
      <bottom style="thin">
        <color rgb="FFE9E9E9"/>
      </bottom>
      <diagonal/>
    </border>
    <border>
      <left/>
      <right/>
      <top style="thin">
        <color rgb="FF0B45E6"/>
      </top>
      <bottom style="thin">
        <color rgb="FF0B45E6"/>
      </bottom>
      <diagonal/>
    </border>
    <border>
      <left/>
      <right/>
      <top style="thin">
        <color rgb="FF0B45E6"/>
      </top>
      <bottom/>
      <diagonal/>
    </border>
    <border>
      <left style="thin">
        <color rgb="FF0B45E6"/>
      </left>
      <right style="thin">
        <color rgb="FF0B45E6"/>
      </right>
      <top/>
      <bottom/>
      <diagonal/>
    </border>
    <border>
      <left style="thin">
        <color rgb="FF0B45E6"/>
      </left>
      <right/>
      <top/>
      <bottom/>
      <diagonal/>
    </border>
    <border>
      <left/>
      <right style="thin">
        <color rgb="FF0B45E6"/>
      </right>
      <top/>
      <bottom/>
      <diagonal/>
    </border>
    <border>
      <left style="thin">
        <color rgb="FF0B45E6"/>
      </left>
      <right/>
      <top/>
      <bottom style="thin">
        <color rgb="FFE9E9E9"/>
      </bottom>
      <diagonal/>
    </border>
    <border>
      <left style="thin">
        <color rgb="FF0B45E6"/>
      </left>
      <right/>
      <top style="thin">
        <color rgb="FF0B45E6"/>
      </top>
      <bottom/>
      <diagonal/>
    </border>
    <border>
      <left style="thin">
        <color rgb="FF0B45E6"/>
      </left>
      <right style="thin">
        <color rgb="FF0B45E6"/>
      </right>
      <top style="thin">
        <color rgb="FF0B45E6"/>
      </top>
      <bottom/>
      <diagonal/>
    </border>
    <border>
      <left/>
      <right style="thin">
        <color rgb="FF0B45E6"/>
      </right>
      <top style="thin">
        <color rgb="FF0B45E6"/>
      </top>
      <bottom/>
      <diagonal/>
    </border>
    <border>
      <left style="thin">
        <color rgb="FF0B45E6"/>
      </left>
      <right/>
      <top style="thin">
        <color rgb="FF0B45E6"/>
      </top>
      <bottom style="thin">
        <color rgb="FFE9E9E9"/>
      </bottom>
      <diagonal/>
    </border>
    <border>
      <left style="thin">
        <color rgb="FF0B45E6"/>
      </left>
      <right/>
      <top style="thin">
        <color rgb="FFE9E9E9"/>
      </top>
      <bottom style="thin">
        <color rgb="FFE9E9E9"/>
      </bottom>
      <diagonal/>
    </border>
    <border>
      <left style="thin">
        <color rgb="FF0B45E6"/>
      </left>
      <right/>
      <top/>
      <bottom style="thin">
        <color rgb="FF0B45E6"/>
      </bottom>
      <diagonal/>
    </border>
    <border>
      <left style="thin">
        <color rgb="FF0B45E6"/>
      </left>
      <right/>
      <top style="thin">
        <color rgb="FFE9E9E9"/>
      </top>
      <bottom style="thin">
        <color rgb="FF0B45E6"/>
      </bottom>
      <diagonal/>
    </border>
    <border>
      <left style="thin">
        <color rgb="FF0B45E6"/>
      </left>
      <right style="thin">
        <color rgb="FF0B45E6"/>
      </right>
      <top/>
      <bottom style="thin">
        <color rgb="FF0B45E6"/>
      </bottom>
      <diagonal/>
    </border>
    <border>
      <left style="thin">
        <color rgb="FF0B45E6"/>
      </left>
      <right style="thin">
        <color theme="0"/>
      </right>
      <top style="thin">
        <color rgb="FF0B45E6"/>
      </top>
      <bottom/>
      <diagonal/>
    </border>
    <border>
      <left style="thin">
        <color rgb="FF0B45E6"/>
      </left>
      <right style="thin">
        <color theme="0"/>
      </right>
      <top/>
      <bottom/>
      <diagonal/>
    </border>
    <border>
      <left style="thin">
        <color rgb="FF0B45E6"/>
      </left>
      <right style="thin">
        <color theme="0"/>
      </right>
      <top/>
      <bottom style="thin">
        <color rgb="FF0B45E6"/>
      </bottom>
      <diagonal/>
    </border>
    <border>
      <left style="thin">
        <color rgb="FF0B45E6"/>
      </left>
      <right style="thin">
        <color rgb="FF0B45E6"/>
      </right>
      <top style="thin">
        <color rgb="FFE9E9E9"/>
      </top>
      <bottom/>
      <diagonal/>
    </border>
  </borders>
  <cellStyleXfs count="3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9" fontId="1" fillId="0" borderId="0" applyFont="0" applyFill="0" applyBorder="0" applyAlignment="0" applyProtection="0"/>
    <xf numFmtId="0" fontId="4" fillId="3" borderId="0"/>
    <xf numFmtId="166" fontId="4" fillId="0" borderId="0" applyFont="0" applyFill="0" applyBorder="0" applyAlignment="0" applyProtection="0"/>
    <xf numFmtId="41" fontId="1" fillId="0" borderId="0" applyFont="0" applyFill="0" applyBorder="0" applyAlignment="0" applyProtection="0"/>
    <xf numFmtId="0" fontId="2" fillId="0" borderId="0"/>
    <xf numFmtId="167" fontId="1" fillId="0" borderId="0" applyFont="0" applyFill="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2" fillId="0" borderId="0"/>
    <xf numFmtId="0" fontId="13" fillId="0" borderId="0">
      <alignment horizontal="left"/>
    </xf>
    <xf numFmtId="169" fontId="13" fillId="0" borderId="0">
      <alignment horizontal="right"/>
    </xf>
    <xf numFmtId="171" fontId="1"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0" fontId="29" fillId="7" borderId="6" applyNumberFormat="0" applyFill="0" applyBorder="0" applyAlignment="0" applyProtection="0">
      <alignment horizontal="left"/>
    </xf>
    <xf numFmtId="0" fontId="2" fillId="0" borderId="0">
      <alignment vertical="center"/>
    </xf>
    <xf numFmtId="0" fontId="2" fillId="0" borderId="0">
      <alignment vertical="center"/>
    </xf>
    <xf numFmtId="3" fontId="2" fillId="8" borderId="7" applyFont="0">
      <alignment horizontal="right" vertical="center"/>
      <protection locked="0"/>
    </xf>
    <xf numFmtId="0" fontId="30" fillId="0" borderId="0" applyNumberFormat="0" applyFill="0" applyBorder="0" applyAlignment="0" applyProtection="0"/>
    <xf numFmtId="0" fontId="2" fillId="9" borderId="7" applyNumberFormat="0" applyFont="0" applyBorder="0">
      <alignment horizontal="center" vertical="center"/>
    </xf>
    <xf numFmtId="0" fontId="31" fillId="7" borderId="8" applyFont="0" applyBorder="0">
      <alignment horizontal="center" wrapText="1"/>
    </xf>
    <xf numFmtId="0" fontId="2" fillId="0" borderId="0"/>
    <xf numFmtId="0" fontId="2" fillId="0" borderId="0"/>
  </cellStyleXfs>
  <cellXfs count="314">
    <xf numFmtId="0" fontId="0" fillId="0" borderId="0" xfId="0"/>
    <xf numFmtId="0" fontId="0" fillId="2" borderId="0" xfId="0" applyFill="1"/>
    <xf numFmtId="0" fontId="1" fillId="2" borderId="0" xfId="0" applyFont="1" applyFill="1"/>
    <xf numFmtId="0" fontId="9" fillId="2" borderId="0" xfId="17" applyFont="1" applyFill="1" applyBorder="1"/>
    <xf numFmtId="0" fontId="9" fillId="2" borderId="0" xfId="17" applyFont="1" applyFill="1" applyBorder="1" applyAlignment="1">
      <alignment horizontal="right"/>
    </xf>
    <xf numFmtId="0" fontId="7" fillId="2" borderId="0" xfId="0" applyFont="1" applyFill="1"/>
    <xf numFmtId="0" fontId="10" fillId="2" borderId="0" xfId="0" applyFont="1" applyFill="1"/>
    <xf numFmtId="0" fontId="0" fillId="0" borderId="0" xfId="0" applyAlignment="1">
      <alignment vertical="center"/>
    </xf>
    <xf numFmtId="0" fontId="1" fillId="2" borderId="0" xfId="0" applyFont="1" applyFill="1" applyAlignment="1">
      <alignment vertical="center"/>
    </xf>
    <xf numFmtId="0" fontId="0" fillId="0" borderId="0" xfId="0" applyAlignment="1"/>
    <xf numFmtId="0" fontId="11" fillId="0" borderId="0" xfId="0" applyFont="1" applyFill="1" applyAlignment="1"/>
    <xf numFmtId="0" fontId="1" fillId="2" borderId="0" xfId="0" applyFont="1" applyFill="1" applyAlignment="1"/>
    <xf numFmtId="0" fontId="11" fillId="2" borderId="0" xfId="0" applyFont="1" applyFill="1" applyAlignment="1"/>
    <xf numFmtId="0" fontId="11" fillId="0" borderId="0" xfId="0" applyFont="1" applyAlignment="1"/>
    <xf numFmtId="0" fontId="11" fillId="2" borderId="0" xfId="0" applyFont="1" applyFill="1"/>
    <xf numFmtId="0" fontId="11" fillId="0" borderId="0" xfId="0" applyFont="1"/>
    <xf numFmtId="0" fontId="15" fillId="0" borderId="0" xfId="0" applyFont="1"/>
    <xf numFmtId="0" fontId="11" fillId="0" borderId="0" xfId="0" applyFont="1" applyBorder="1"/>
    <xf numFmtId="0" fontId="15" fillId="0" borderId="0" xfId="0" applyFont="1" applyBorder="1"/>
    <xf numFmtId="3" fontId="11" fillId="0" borderId="0" xfId="0" applyNumberFormat="1" applyFont="1"/>
    <xf numFmtId="0" fontId="11" fillId="0" borderId="0" xfId="0" applyFont="1" applyAlignment="1">
      <alignment wrapText="1"/>
    </xf>
    <xf numFmtId="0" fontId="11" fillId="0" borderId="0" xfId="0" applyFont="1" applyAlignment="1">
      <alignment horizontal="center"/>
    </xf>
    <xf numFmtId="3" fontId="11" fillId="0" borderId="0" xfId="0" applyNumberFormat="1" applyFont="1" applyBorder="1"/>
    <xf numFmtId="3" fontId="15" fillId="0" borderId="0" xfId="0" applyNumberFormat="1" applyFont="1" applyBorder="1"/>
    <xf numFmtId="9" fontId="11" fillId="0" borderId="0" xfId="0" applyNumberFormat="1" applyFont="1" applyBorder="1"/>
    <xf numFmtId="168" fontId="11" fillId="0" borderId="0" xfId="0" applyNumberFormat="1" applyFont="1"/>
    <xf numFmtId="9" fontId="11" fillId="0" borderId="0" xfId="0" applyNumberFormat="1" applyFont="1"/>
    <xf numFmtId="0" fontId="11" fillId="2" borderId="0" xfId="0" applyFont="1" applyFill="1" applyBorder="1"/>
    <xf numFmtId="168" fontId="14" fillId="2" borderId="0" xfId="19" applyNumberFormat="1" applyFont="1" applyFill="1" applyBorder="1">
      <alignment horizontal="right"/>
    </xf>
    <xf numFmtId="0" fontId="15" fillId="2" borderId="0" xfId="0" applyFont="1" applyFill="1"/>
    <xf numFmtId="168" fontId="14" fillId="2" borderId="0" xfId="19" applyNumberFormat="1" applyFont="1" applyFill="1">
      <alignment horizontal="right"/>
    </xf>
    <xf numFmtId="3" fontId="11" fillId="2" borderId="0" xfId="0" applyNumberFormat="1" applyFont="1" applyFill="1"/>
    <xf numFmtId="3" fontId="19" fillId="0" borderId="0" xfId="0" applyNumberFormat="1" applyFont="1" applyFill="1"/>
    <xf numFmtId="0" fontId="11" fillId="2" borderId="0" xfId="0" applyFont="1" applyFill="1" applyAlignment="1">
      <alignment horizontal="center"/>
    </xf>
    <xf numFmtId="0" fontId="15" fillId="0" borderId="0" xfId="0" applyFont="1" applyBorder="1" applyAlignment="1">
      <alignment horizontal="left"/>
    </xf>
    <xf numFmtId="3" fontId="18" fillId="0" borderId="0" xfId="0" applyNumberFormat="1" applyFont="1" applyFill="1" applyBorder="1"/>
    <xf numFmtId="0" fontId="11" fillId="2" borderId="0" xfId="0" applyFont="1" applyFill="1" applyBorder="1" applyAlignment="1">
      <alignment horizontal="center"/>
    </xf>
    <xf numFmtId="0" fontId="10" fillId="2" borderId="0" xfId="0" applyFont="1" applyFill="1" applyBorder="1"/>
    <xf numFmtId="3" fontId="10" fillId="2" borderId="0" xfId="0" applyNumberFormat="1" applyFont="1" applyFill="1" applyBorder="1"/>
    <xf numFmtId="168" fontId="0" fillId="2" borderId="0" xfId="0" applyNumberFormat="1" applyFill="1"/>
    <xf numFmtId="0" fontId="20" fillId="2" borderId="0" xfId="0" applyFont="1" applyFill="1" applyBorder="1"/>
    <xf numFmtId="0" fontId="0" fillId="2" borderId="0" xfId="0" applyFont="1" applyFill="1"/>
    <xf numFmtId="0" fontId="0" fillId="0" borderId="0" xfId="0" applyFont="1" applyAlignment="1">
      <alignment vertical="center"/>
    </xf>
    <xf numFmtId="0" fontId="0" fillId="2" borderId="0" xfId="0" applyFont="1" applyFill="1" applyAlignment="1"/>
    <xf numFmtId="0" fontId="14" fillId="0" borderId="0" xfId="18" applyFont="1" applyFill="1" applyAlignment="1"/>
    <xf numFmtId="0" fontId="11" fillId="0" borderId="0" xfId="0" applyFont="1" applyFill="1"/>
    <xf numFmtId="0" fontId="0" fillId="0" borderId="0" xfId="0" applyFont="1" applyFill="1" applyAlignment="1"/>
    <xf numFmtId="0" fontId="0" fillId="0" borderId="0" xfId="0" applyFont="1" applyFill="1" applyAlignment="1">
      <alignment vertical="center"/>
    </xf>
    <xf numFmtId="168" fontId="11" fillId="0" borderId="0" xfId="9" applyNumberFormat="1" applyFont="1"/>
    <xf numFmtId="4" fontId="11" fillId="0" borderId="0" xfId="0" applyNumberFormat="1" applyFont="1"/>
    <xf numFmtId="0" fontId="21" fillId="0" borderId="0" xfId="0" applyFont="1" applyAlignment="1">
      <alignment vertical="center"/>
    </xf>
    <xf numFmtId="0" fontId="22" fillId="0" borderId="0" xfId="0" applyFont="1"/>
    <xf numFmtId="0" fontId="22" fillId="0" borderId="0" xfId="0" applyFont="1" applyAlignment="1">
      <alignment horizontal="left"/>
    </xf>
    <xf numFmtId="3" fontId="22" fillId="0" borderId="0" xfId="0" applyNumberFormat="1" applyFont="1"/>
    <xf numFmtId="3" fontId="23" fillId="0" borderId="0" xfId="0" applyNumberFormat="1" applyFont="1"/>
    <xf numFmtId="3" fontId="24" fillId="0" borderId="0" xfId="0" applyNumberFormat="1" applyFont="1"/>
    <xf numFmtId="0" fontId="9" fillId="2" borderId="0" xfId="17" applyFont="1" applyFill="1" applyBorder="1" applyAlignment="1">
      <alignment horizontal="left"/>
    </xf>
    <xf numFmtId="0" fontId="12" fillId="2" borderId="0" xfId="15" applyFont="1" applyFill="1" applyAlignment="1">
      <alignment horizontal="left" vertical="center"/>
    </xf>
    <xf numFmtId="0" fontId="11" fillId="2" borderId="0" xfId="0" applyFont="1" applyFill="1" applyAlignment="1">
      <alignment horizontal="left"/>
    </xf>
    <xf numFmtId="0" fontId="12" fillId="2" borderId="0" xfId="15" applyFont="1" applyFill="1" applyAlignment="1">
      <alignment horizontal="left"/>
    </xf>
    <xf numFmtId="0" fontId="14" fillId="2" borderId="0" xfId="18" applyFont="1" applyFill="1" applyAlignment="1">
      <alignment horizontal="left"/>
    </xf>
    <xf numFmtId="0" fontId="0" fillId="0" borderId="0" xfId="0" applyAlignment="1">
      <alignment horizontal="center"/>
    </xf>
    <xf numFmtId="3" fontId="11" fillId="0" borderId="0" xfId="0" applyNumberFormat="1" applyFont="1" applyBorder="1" applyAlignment="1">
      <alignment horizontal="center"/>
    </xf>
    <xf numFmtId="3" fontId="15" fillId="0" borderId="0" xfId="0" applyNumberFormat="1" applyFont="1" applyBorder="1" applyAlignment="1">
      <alignment horizontal="center"/>
    </xf>
    <xf numFmtId="0" fontId="11" fillId="0" borderId="0" xfId="0" applyFont="1" applyBorder="1" applyAlignment="1">
      <alignment horizontal="center"/>
    </xf>
    <xf numFmtId="0" fontId="25" fillId="2" borderId="1" xfId="0" applyFont="1" applyFill="1" applyBorder="1" applyAlignment="1">
      <alignment vertical="center"/>
    </xf>
    <xf numFmtId="0" fontId="0" fillId="2" borderId="1" xfId="0" applyFill="1" applyBorder="1" applyAlignment="1"/>
    <xf numFmtId="0" fontId="11" fillId="2" borderId="1" xfId="0" applyFont="1" applyFill="1" applyBorder="1" applyAlignment="1">
      <alignment horizontal="left"/>
    </xf>
    <xf numFmtId="0" fontId="9" fillId="5" borderId="0" xfId="15" applyFont="1" applyFill="1" applyAlignment="1">
      <alignment horizontal="center" vertical="center"/>
    </xf>
    <xf numFmtId="3" fontId="11" fillId="6" borderId="0" xfId="0" applyNumberFormat="1" applyFont="1" applyFill="1"/>
    <xf numFmtId="0" fontId="0" fillId="0" borderId="0" xfId="0" applyFont="1"/>
    <xf numFmtId="170" fontId="0" fillId="0" borderId="0" xfId="0" applyNumberFormat="1" applyFont="1"/>
    <xf numFmtId="0" fontId="11" fillId="0" borderId="0" xfId="0" applyFont="1" applyBorder="1" applyAlignment="1">
      <alignment vertical="center"/>
    </xf>
    <xf numFmtId="3" fontId="11" fillId="0" borderId="0" xfId="0" applyNumberFormat="1" applyFont="1" applyFill="1" applyBorder="1"/>
    <xf numFmtId="0" fontId="9" fillId="0" borderId="0" xfId="15" applyFont="1" applyFill="1" applyAlignment="1">
      <alignment horizontal="center" vertical="center"/>
    </xf>
    <xf numFmtId="0" fontId="10" fillId="2" borderId="0" xfId="0" applyFont="1" applyFill="1" applyAlignment="1">
      <alignment horizontal="left"/>
    </xf>
    <xf numFmtId="0" fontId="14" fillId="0" borderId="0" xfId="0" applyFont="1" applyFill="1" applyAlignment="1"/>
    <xf numFmtId="0" fontId="11" fillId="0" borderId="0" xfId="0" applyFont="1" applyBorder="1" applyAlignment="1">
      <alignment horizontal="left" vertical="top"/>
    </xf>
    <xf numFmtId="0" fontId="11" fillId="0" borderId="0" xfId="0" applyFont="1" applyBorder="1" applyAlignment="1">
      <alignment vertical="top" wrapText="1"/>
    </xf>
    <xf numFmtId="0" fontId="11" fillId="0" borderId="0" xfId="0" applyFont="1" applyBorder="1" applyAlignment="1">
      <alignment vertical="top"/>
    </xf>
    <xf numFmtId="0" fontId="27" fillId="5" borderId="0" xfId="15" applyFont="1" applyFill="1" applyAlignment="1">
      <alignment horizontal="center" vertical="center"/>
    </xf>
    <xf numFmtId="1" fontId="11" fillId="0" borderId="0" xfId="0" applyNumberFormat="1" applyFont="1" applyAlignment="1">
      <alignment horizontal="left"/>
    </xf>
    <xf numFmtId="1" fontId="11" fillId="0" borderId="0" xfId="0" applyNumberFormat="1" applyFont="1" applyBorder="1" applyAlignment="1">
      <alignment horizontal="left" vertical="top"/>
    </xf>
    <xf numFmtId="1" fontId="11" fillId="0" borderId="0" xfId="9" applyNumberFormat="1" applyFont="1" applyBorder="1" applyAlignment="1">
      <alignment horizontal="left" vertical="top"/>
    </xf>
    <xf numFmtId="0" fontId="15" fillId="0" borderId="0" xfId="0" applyFont="1" applyBorder="1" applyAlignment="1">
      <alignment vertical="top"/>
    </xf>
    <xf numFmtId="1" fontId="11" fillId="0" borderId="0" xfId="0" applyNumberFormat="1" applyFont="1" applyAlignment="1">
      <alignment horizontal="left" vertical="top"/>
    </xf>
    <xf numFmtId="0" fontId="15" fillId="0" borderId="0" xfId="0" applyFont="1" applyAlignment="1">
      <alignment vertical="top"/>
    </xf>
    <xf numFmtId="1" fontId="11" fillId="0" borderId="0" xfId="0" applyNumberFormat="1" applyFont="1" applyAlignment="1">
      <alignment horizontal="left" vertical="top" wrapText="1"/>
    </xf>
    <xf numFmtId="0" fontId="15" fillId="0" borderId="0" xfId="0" applyFont="1" applyBorder="1" applyAlignment="1">
      <alignment vertical="center"/>
    </xf>
    <xf numFmtId="0" fontId="11" fillId="0" borderId="0" xfId="0" applyFont="1" applyBorder="1" applyAlignment="1">
      <alignment horizontal="left" vertical="top" wrapText="1"/>
    </xf>
    <xf numFmtId="0" fontId="11" fillId="0" borderId="0" xfId="0" applyFont="1" applyAlignment="1">
      <alignment vertical="top"/>
    </xf>
    <xf numFmtId="0" fontId="11" fillId="0" borderId="0" xfId="0" applyFont="1" applyAlignment="1">
      <alignment vertical="top" wrapText="1"/>
    </xf>
    <xf numFmtId="0" fontId="11" fillId="0" borderId="0" xfId="0" applyFont="1" applyAlignment="1">
      <alignment horizontal="left" vertical="top"/>
    </xf>
    <xf numFmtId="0" fontId="11" fillId="0" borderId="0" xfId="0" applyFont="1" applyFill="1" applyBorder="1" applyAlignment="1">
      <alignment horizontal="left" vertical="top"/>
    </xf>
    <xf numFmtId="0" fontId="27" fillId="0" borderId="0" xfId="15" applyFont="1" applyFill="1" applyAlignment="1">
      <alignment horizontal="center" vertical="center"/>
    </xf>
    <xf numFmtId="0" fontId="14" fillId="0" borderId="0" xfId="0" applyFont="1" applyFill="1" applyBorder="1" applyAlignment="1">
      <alignment horizontal="left" vertical="top"/>
    </xf>
    <xf numFmtId="0" fontId="28" fillId="0" borderId="0" xfId="15" applyFont="1" applyFill="1" applyAlignment="1">
      <alignment horizontal="center" vertical="center"/>
    </xf>
    <xf numFmtId="0" fontId="0" fillId="0" borderId="0" xfId="0"/>
    <xf numFmtId="0" fontId="11" fillId="2" borderId="0" xfId="0" applyFont="1" applyFill="1" applyAlignment="1">
      <alignment horizontal="lef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0" xfId="0" applyFont="1" applyFill="1" applyBorder="1" applyAlignment="1">
      <alignment horizontal="left" vertical="top"/>
    </xf>
    <xf numFmtId="0" fontId="16" fillId="2" borderId="0" xfId="0" applyFont="1" applyFill="1" applyBorder="1" applyAlignment="1">
      <alignment vertical="top"/>
    </xf>
    <xf numFmtId="0" fontId="1" fillId="2" borderId="0" xfId="0" applyFont="1" applyFill="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11" fillId="0" borderId="0" xfId="0" applyFont="1" applyFill="1" applyBorder="1" applyAlignment="1">
      <alignment vertical="top"/>
    </xf>
    <xf numFmtId="3" fontId="14" fillId="0" borderId="0" xfId="0" applyNumberFormat="1" applyFont="1" applyFill="1" applyBorder="1" applyAlignment="1">
      <alignment vertical="top"/>
    </xf>
    <xf numFmtId="0" fontId="0" fillId="0" borderId="0" xfId="0" applyFont="1" applyFill="1"/>
    <xf numFmtId="3" fontId="11" fillId="2" borderId="0" xfId="0" applyNumberFormat="1" applyFont="1" applyFill="1" applyBorder="1"/>
    <xf numFmtId="3" fontId="11" fillId="2" borderId="0" xfId="0" applyNumberFormat="1" applyFont="1" applyFill="1" applyAlignment="1">
      <alignment horizontal="right" vertical="top"/>
    </xf>
    <xf numFmtId="3" fontId="11" fillId="2" borderId="0" xfId="0" applyNumberFormat="1" applyFont="1" applyFill="1" applyBorder="1" applyAlignment="1">
      <alignment horizontal="right" vertical="top"/>
    </xf>
    <xf numFmtId="0" fontId="15" fillId="0" borderId="0" xfId="0" applyFont="1" applyFill="1"/>
    <xf numFmtId="0" fontId="11" fillId="0" borderId="0" xfId="0" applyFont="1" applyAlignment="1">
      <alignment vertical="center"/>
    </xf>
    <xf numFmtId="0" fontId="17" fillId="0" borderId="0" xfId="0" applyFont="1" applyAlignment="1">
      <alignment horizontal="left" vertical="top"/>
    </xf>
    <xf numFmtId="0" fontId="33" fillId="0" borderId="0" xfId="0" applyFont="1" applyFill="1" applyBorder="1" applyAlignment="1">
      <alignment horizontal="left" vertical="top"/>
    </xf>
    <xf numFmtId="0" fontId="17" fillId="0" borderId="0" xfId="0" applyFont="1" applyAlignment="1">
      <alignment horizontal="left"/>
    </xf>
    <xf numFmtId="0" fontId="17" fillId="0" borderId="0" xfId="0" applyFont="1"/>
    <xf numFmtId="0" fontId="17" fillId="0" borderId="0" xfId="0" applyFont="1" applyBorder="1" applyAlignment="1">
      <alignment horizontal="left" vertical="top"/>
    </xf>
    <xf numFmtId="0" fontId="8" fillId="10" borderId="0" xfId="17" applyFont="1" applyFill="1" applyBorder="1"/>
    <xf numFmtId="0" fontId="15" fillId="0" borderId="13" xfId="0" applyFont="1" applyBorder="1"/>
    <xf numFmtId="0" fontId="15" fillId="0" borderId="13" xfId="0" applyFont="1" applyBorder="1" applyAlignment="1">
      <alignment vertical="center"/>
    </xf>
    <xf numFmtId="0" fontId="15" fillId="0" borderId="13" xfId="0" applyFont="1" applyBorder="1" applyAlignment="1">
      <alignment horizontal="left"/>
    </xf>
    <xf numFmtId="3" fontId="15" fillId="2" borderId="13" xfId="0" applyNumberFormat="1" applyFont="1" applyFill="1" applyBorder="1"/>
    <xf numFmtId="3" fontId="15" fillId="0" borderId="13" xfId="0" applyNumberFormat="1" applyFont="1" applyBorder="1"/>
    <xf numFmtId="1" fontId="15" fillId="0" borderId="13" xfId="0" applyNumberFormat="1" applyFont="1" applyBorder="1" applyAlignment="1">
      <alignment horizontal="left" vertical="top"/>
    </xf>
    <xf numFmtId="0" fontId="15" fillId="0" borderId="13" xfId="0" applyFont="1" applyBorder="1" applyAlignment="1">
      <alignment vertical="top"/>
    </xf>
    <xf numFmtId="1" fontId="15" fillId="0" borderId="5" xfId="0" applyNumberFormat="1" applyFont="1" applyBorder="1" applyAlignment="1">
      <alignment horizontal="left" vertical="top"/>
    </xf>
    <xf numFmtId="0" fontId="15" fillId="0" borderId="5" xfId="0" applyFont="1" applyBorder="1" applyAlignment="1">
      <alignment vertical="top"/>
    </xf>
    <xf numFmtId="1" fontId="11" fillId="0" borderId="5" xfId="0" applyNumberFormat="1" applyFont="1" applyBorder="1" applyAlignment="1">
      <alignment horizontal="left" vertical="top"/>
    </xf>
    <xf numFmtId="0" fontId="11" fillId="0" borderId="5" xfId="0" applyFont="1" applyBorder="1" applyAlignment="1">
      <alignment vertical="top"/>
    </xf>
    <xf numFmtId="0" fontId="11" fillId="0" borderId="5" xfId="0" applyFont="1" applyBorder="1" applyAlignment="1">
      <alignment vertical="top" wrapText="1"/>
    </xf>
    <xf numFmtId="3" fontId="15" fillId="2" borderId="13" xfId="0" applyNumberFormat="1" applyFont="1" applyFill="1" applyBorder="1" applyAlignment="1">
      <alignment vertical="top"/>
    </xf>
    <xf numFmtId="0" fontId="15" fillId="2" borderId="13" xfId="0" applyFont="1" applyFill="1" applyBorder="1" applyAlignment="1">
      <alignment vertical="top"/>
    </xf>
    <xf numFmtId="3" fontId="15" fillId="2" borderId="13" xfId="0" applyNumberFormat="1" applyFont="1" applyFill="1" applyBorder="1" applyAlignment="1">
      <alignment horizontal="right" vertical="top"/>
    </xf>
    <xf numFmtId="0" fontId="15" fillId="0" borderId="13" xfId="0" applyFont="1" applyBorder="1" applyAlignment="1">
      <alignment horizontal="left" vertical="top"/>
    </xf>
    <xf numFmtId="0" fontId="11" fillId="2" borderId="13" xfId="0" applyFont="1" applyFill="1" applyBorder="1" applyAlignment="1">
      <alignment horizontal="left" vertical="top"/>
    </xf>
    <xf numFmtId="3" fontId="11" fillId="6" borderId="13" xfId="0" applyNumberFormat="1" applyFont="1" applyFill="1" applyBorder="1"/>
    <xf numFmtId="0" fontId="11" fillId="0" borderId="5" xfId="0" applyFont="1" applyBorder="1" applyAlignment="1">
      <alignment horizontal="left" vertical="top"/>
    </xf>
    <xf numFmtId="3" fontId="11" fillId="6" borderId="5" xfId="0" applyNumberFormat="1" applyFont="1" applyFill="1" applyBorder="1"/>
    <xf numFmtId="0" fontId="26" fillId="0" borderId="13" xfId="0" applyFont="1" applyFill="1" applyBorder="1" applyAlignment="1">
      <alignment horizontal="left" vertical="top"/>
    </xf>
    <xf numFmtId="3" fontId="15" fillId="0" borderId="13" xfId="0" applyNumberFormat="1" applyFont="1" applyFill="1" applyBorder="1"/>
    <xf numFmtId="0" fontId="32" fillId="10" borderId="0" xfId="0" applyFont="1" applyFill="1" applyBorder="1"/>
    <xf numFmtId="0" fontId="35" fillId="12" borderId="0" xfId="16" applyFont="1" applyFill="1" applyBorder="1" applyAlignment="1">
      <alignment horizontal="right" vertical="center" wrapText="1"/>
    </xf>
    <xf numFmtId="0" fontId="35" fillId="12" borderId="0" xfId="16" applyFont="1" applyFill="1" applyBorder="1"/>
    <xf numFmtId="0" fontId="35" fillId="12" borderId="0" xfId="16" applyFont="1" applyFill="1" applyBorder="1" applyAlignment="1">
      <alignment horizontal="center" vertical="center" wrapText="1"/>
    </xf>
    <xf numFmtId="0" fontId="35" fillId="12" borderId="0" xfId="16" applyFont="1" applyFill="1" applyBorder="1" applyAlignment="1">
      <alignment vertical="top"/>
    </xf>
    <xf numFmtId="0" fontId="35" fillId="12" borderId="30" xfId="16" applyFont="1" applyFill="1" applyBorder="1" applyAlignment="1">
      <alignment vertical="center"/>
    </xf>
    <xf numFmtId="0" fontId="35" fillId="12" borderId="15" xfId="16" applyFont="1" applyFill="1" applyBorder="1" applyAlignment="1">
      <alignment vertical="center"/>
    </xf>
    <xf numFmtId="0" fontId="35" fillId="12" borderId="0" xfId="16" applyFont="1" applyFill="1" applyBorder="1" applyAlignment="1">
      <alignment horizontal="right" wrapText="1"/>
    </xf>
    <xf numFmtId="0" fontId="35" fillId="12" borderId="16" xfId="16" applyFont="1" applyFill="1" applyBorder="1" applyAlignment="1">
      <alignment vertical="center"/>
    </xf>
    <xf numFmtId="0" fontId="35" fillId="12" borderId="16" xfId="16" applyFont="1" applyFill="1" applyBorder="1" applyAlignment="1">
      <alignment horizontal="right" wrapText="1"/>
    </xf>
    <xf numFmtId="0" fontId="35" fillId="12" borderId="16" xfId="16" applyFont="1" applyFill="1" applyBorder="1" applyAlignment="1">
      <alignment horizontal="center" wrapText="1"/>
    </xf>
    <xf numFmtId="0" fontId="35" fillId="12" borderId="0" xfId="16" applyFont="1" applyFill="1" applyBorder="1" applyAlignment="1">
      <alignment horizontal="center" wrapText="1"/>
    </xf>
    <xf numFmtId="0" fontId="35" fillId="12" borderId="24" xfId="16" applyFont="1" applyFill="1" applyBorder="1"/>
    <xf numFmtId="0" fontId="35" fillId="12" borderId="5" xfId="16" applyFont="1" applyFill="1" applyBorder="1" applyAlignment="1">
      <alignment horizontal="center" wrapText="1"/>
    </xf>
    <xf numFmtId="0" fontId="35" fillId="12" borderId="5" xfId="16" applyFont="1" applyFill="1" applyBorder="1" applyAlignment="1">
      <alignment vertical="top"/>
    </xf>
    <xf numFmtId="0" fontId="35" fillId="12" borderId="26" xfId="16" applyFont="1" applyFill="1" applyBorder="1" applyAlignment="1">
      <alignment vertical="center"/>
    </xf>
    <xf numFmtId="0" fontId="35" fillId="12" borderId="24" xfId="16" applyFont="1" applyFill="1" applyBorder="1" applyAlignment="1">
      <alignment vertical="center"/>
    </xf>
    <xf numFmtId="0" fontId="35" fillId="12" borderId="24" xfId="16" applyFont="1" applyFill="1" applyBorder="1" applyAlignment="1">
      <alignment horizontal="right" vertical="center" wrapText="1"/>
    </xf>
    <xf numFmtId="0" fontId="35" fillId="12" borderId="16" xfId="16" applyFont="1" applyFill="1" applyBorder="1" applyAlignment="1">
      <alignment horizontal="center" vertical="center" wrapText="1"/>
    </xf>
    <xf numFmtId="0" fontId="35" fillId="12" borderId="24" xfId="16" applyFont="1" applyFill="1" applyBorder="1" applyAlignment="1">
      <alignment horizontal="center" wrapText="1"/>
    </xf>
    <xf numFmtId="0" fontId="35" fillId="12" borderId="16" xfId="16" applyFont="1" applyFill="1" applyBorder="1" applyAlignment="1">
      <alignment vertical="top"/>
    </xf>
    <xf numFmtId="0" fontId="32" fillId="10" borderId="0" xfId="0" applyFont="1" applyFill="1" applyBorder="1" applyAlignment="1">
      <alignment horizontal="right"/>
    </xf>
    <xf numFmtId="9" fontId="35" fillId="12" borderId="5" xfId="16" applyNumberFormat="1" applyFont="1" applyFill="1" applyBorder="1" applyAlignment="1">
      <alignment horizontal="right" wrapText="1"/>
    </xf>
    <xf numFmtId="0" fontId="36" fillId="10" borderId="5" xfId="0" applyFont="1" applyFill="1" applyBorder="1" applyAlignment="1">
      <alignment horizontal="right" wrapText="1"/>
    </xf>
    <xf numFmtId="0" fontId="36" fillId="10" borderId="0" xfId="0" applyFont="1" applyFill="1" applyBorder="1"/>
    <xf numFmtId="0" fontId="36" fillId="10" borderId="5" xfId="0" applyFont="1" applyFill="1" applyBorder="1" applyAlignment="1">
      <alignment horizontal="right"/>
    </xf>
    <xf numFmtId="1" fontId="32" fillId="10" borderId="0" xfId="0" applyNumberFormat="1" applyFont="1" applyFill="1" applyBorder="1" applyAlignment="1">
      <alignment horizontal="left"/>
    </xf>
    <xf numFmtId="0" fontId="36" fillId="12" borderId="5" xfId="16" applyFont="1" applyFill="1" applyBorder="1" applyAlignment="1">
      <alignment horizontal="right" wrapText="1"/>
    </xf>
    <xf numFmtId="0" fontId="9" fillId="10" borderId="0" xfId="17" applyFont="1" applyFill="1" applyBorder="1" applyAlignment="1">
      <alignment horizontal="right"/>
    </xf>
    <xf numFmtId="0" fontId="15" fillId="0" borderId="5" xfId="0" applyFont="1" applyBorder="1" applyAlignment="1">
      <alignment horizontal="left" vertical="top" wrapText="1"/>
    </xf>
    <xf numFmtId="0" fontId="11" fillId="0" borderId="13" xfId="0" applyFont="1" applyBorder="1" applyAlignment="1">
      <alignment horizontal="left" vertical="top"/>
    </xf>
    <xf numFmtId="0" fontId="15" fillId="0" borderId="13" xfId="0" applyFont="1" applyBorder="1" applyAlignment="1">
      <alignment horizontal="left" vertical="top" wrapText="1"/>
    </xf>
    <xf numFmtId="3" fontId="26" fillId="0" borderId="13" xfId="0" applyNumberFormat="1" applyFont="1" applyFill="1" applyBorder="1" applyAlignment="1">
      <alignment vertical="top"/>
    </xf>
    <xf numFmtId="0" fontId="35" fillId="12" borderId="5" xfId="16" applyFont="1" applyFill="1" applyBorder="1" applyAlignment="1">
      <alignment horizontal="right" wrapText="1"/>
    </xf>
    <xf numFmtId="0" fontId="35" fillId="12" borderId="0" xfId="16" applyFont="1" applyFill="1" applyBorder="1" applyAlignment="1"/>
    <xf numFmtId="0" fontId="35" fillId="12" borderId="0" xfId="16" applyFont="1" applyFill="1" applyBorder="1" applyAlignment="1">
      <alignment horizontal="left" wrapText="1"/>
    </xf>
    <xf numFmtId="0" fontId="37" fillId="10" borderId="0" xfId="0" applyFont="1" applyFill="1" applyBorder="1"/>
    <xf numFmtId="0" fontId="35" fillId="12" borderId="0" xfId="16" applyFont="1" applyFill="1" applyBorder="1" applyAlignment="1">
      <alignment horizontal="center" vertical="center" wrapText="1"/>
    </xf>
    <xf numFmtId="9" fontId="35" fillId="12" borderId="5" xfId="16" applyNumberFormat="1" applyFont="1" applyFill="1" applyBorder="1" applyAlignment="1">
      <alignment horizontal="right" wrapText="1"/>
    </xf>
    <xf numFmtId="0" fontId="11" fillId="0" borderId="0" xfId="0" applyFont="1" applyFill="1" applyBorder="1" applyAlignment="1">
      <alignment horizontal="left" vertical="top" wrapText="1"/>
    </xf>
    <xf numFmtId="9" fontId="35" fillId="12" borderId="5" xfId="16" applyNumberFormat="1" applyFont="1" applyFill="1" applyBorder="1" applyAlignment="1">
      <alignment horizontal="right" wrapText="1"/>
    </xf>
    <xf numFmtId="0" fontId="11" fillId="0" borderId="0" xfId="0" applyFont="1" applyBorder="1" applyAlignment="1">
      <alignment vertical="top"/>
    </xf>
    <xf numFmtId="3" fontId="11" fillId="2" borderId="0" xfId="0" applyNumberFormat="1" applyFont="1" applyFill="1" applyAlignment="1">
      <alignment vertical="top"/>
    </xf>
    <xf numFmtId="3" fontId="11" fillId="6" borderId="0" xfId="0" applyNumberFormat="1" applyFont="1" applyFill="1" applyAlignment="1">
      <alignment vertical="top"/>
    </xf>
    <xf numFmtId="3" fontId="11" fillId="0" borderId="0" xfId="0" applyNumberFormat="1" applyFont="1" applyFill="1" applyAlignment="1">
      <alignment vertical="top"/>
    </xf>
    <xf numFmtId="3" fontId="11" fillId="6" borderId="13" xfId="0" applyNumberFormat="1" applyFont="1" applyFill="1" applyBorder="1" applyAlignment="1">
      <alignment vertical="top"/>
    </xf>
    <xf numFmtId="3" fontId="15" fillId="0" borderId="13" xfId="0" applyNumberFormat="1" applyFont="1" applyFill="1" applyBorder="1" applyAlignment="1">
      <alignment vertical="top"/>
    </xf>
    <xf numFmtId="3" fontId="11" fillId="2" borderId="5" xfId="0" applyNumberFormat="1" applyFont="1" applyFill="1" applyBorder="1" applyAlignment="1">
      <alignment vertical="top"/>
    </xf>
    <xf numFmtId="3" fontId="11" fillId="6" borderId="5" xfId="0" applyNumberFormat="1" applyFont="1" applyFill="1" applyBorder="1" applyAlignment="1">
      <alignment vertical="top"/>
    </xf>
    <xf numFmtId="3" fontId="11" fillId="0" borderId="5" xfId="0" applyNumberFormat="1" applyFont="1" applyFill="1" applyBorder="1" applyAlignment="1">
      <alignment vertical="top"/>
    </xf>
    <xf numFmtId="3" fontId="11" fillId="2" borderId="0" xfId="0" applyNumberFormat="1" applyFont="1" applyFill="1" applyBorder="1" applyAlignment="1">
      <alignment vertical="top"/>
    </xf>
    <xf numFmtId="3" fontId="15" fillId="0" borderId="13" xfId="0" applyNumberFormat="1" applyFont="1" applyBorder="1" applyAlignment="1">
      <alignment vertical="top"/>
    </xf>
    <xf numFmtId="0" fontId="11" fillId="2" borderId="0" xfId="0" applyFont="1" applyFill="1" applyAlignment="1">
      <alignment vertical="top" wrapText="1"/>
    </xf>
    <xf numFmtId="0" fontId="15" fillId="2" borderId="0" xfId="0" applyFont="1" applyFill="1" applyAlignment="1">
      <alignment vertical="top"/>
    </xf>
    <xf numFmtId="3" fontId="11" fillId="0" borderId="0" xfId="0" applyNumberFormat="1" applyFont="1" applyAlignment="1">
      <alignment vertical="top"/>
    </xf>
    <xf numFmtId="3" fontId="15" fillId="2" borderId="5" xfId="0" applyNumberFormat="1" applyFont="1" applyFill="1" applyBorder="1" applyAlignment="1">
      <alignment vertical="top"/>
    </xf>
    <xf numFmtId="168" fontId="11" fillId="2" borderId="0" xfId="0" applyNumberFormat="1" applyFont="1" applyFill="1" applyAlignment="1">
      <alignment vertical="top"/>
    </xf>
    <xf numFmtId="168" fontId="11" fillId="2" borderId="0" xfId="0" applyNumberFormat="1" applyFont="1" applyFill="1" applyAlignment="1">
      <alignment horizontal="right" vertical="top"/>
    </xf>
    <xf numFmtId="0" fontId="11" fillId="2" borderId="5" xfId="0" applyFont="1" applyFill="1" applyBorder="1" applyAlignment="1">
      <alignment vertical="top"/>
    </xf>
    <xf numFmtId="3" fontId="11" fillId="0" borderId="0" xfId="0" applyNumberFormat="1" applyFont="1" applyFill="1" applyBorder="1" applyAlignment="1">
      <alignment vertical="top"/>
    </xf>
    <xf numFmtId="0" fontId="11" fillId="13" borderId="0" xfId="0" applyFont="1" applyFill="1"/>
    <xf numFmtId="3" fontId="15" fillId="0" borderId="0" xfId="0" applyNumberFormat="1" applyFont="1" applyAlignment="1">
      <alignment vertical="top"/>
    </xf>
    <xf numFmtId="3" fontId="15" fillId="2" borderId="0" xfId="0" applyNumberFormat="1" applyFont="1" applyFill="1" applyBorder="1" applyAlignment="1">
      <alignment horizontal="right" vertical="top"/>
    </xf>
    <xf numFmtId="168" fontId="11" fillId="2" borderId="0" xfId="9" applyNumberFormat="1" applyFont="1" applyFill="1" applyAlignment="1">
      <alignment vertical="top"/>
    </xf>
    <xf numFmtId="3" fontId="14" fillId="2" borderId="0" xfId="19" applyNumberFormat="1" applyFont="1" applyFill="1" applyBorder="1" applyAlignment="1">
      <alignment horizontal="right" vertical="top"/>
    </xf>
    <xf numFmtId="3" fontId="10" fillId="2" borderId="0" xfId="0" applyNumberFormat="1" applyFont="1" applyFill="1" applyBorder="1" applyAlignment="1">
      <alignment vertical="top"/>
    </xf>
    <xf numFmtId="3" fontId="10" fillId="2" borderId="0" xfId="0" applyNumberFormat="1" applyFont="1" applyFill="1" applyAlignment="1">
      <alignment vertical="top"/>
    </xf>
    <xf numFmtId="0" fontId="38" fillId="2" borderId="0" xfId="0" applyFont="1" applyFill="1"/>
    <xf numFmtId="0" fontId="36" fillId="12" borderId="5" xfId="16" applyFont="1" applyFill="1" applyBorder="1" applyAlignment="1">
      <alignment horizontal="right" wrapText="1"/>
    </xf>
    <xf numFmtId="3" fontId="0" fillId="0" borderId="0" xfId="0" applyNumberFormat="1"/>
    <xf numFmtId="3" fontId="0" fillId="0" borderId="0" xfId="0" applyNumberFormat="1" applyFont="1" applyFill="1"/>
    <xf numFmtId="0" fontId="35" fillId="12" borderId="0" xfId="16" applyFont="1" applyFill="1" applyBorder="1" applyAlignment="1">
      <alignment horizontal="center" wrapText="1"/>
    </xf>
    <xf numFmtId="0" fontId="35" fillId="12" borderId="0" xfId="16" applyFont="1" applyFill="1" applyBorder="1" applyAlignment="1">
      <alignment horizontal="right" vertical="center" wrapText="1"/>
    </xf>
    <xf numFmtId="3" fontId="11" fillId="0" borderId="0" xfId="0" applyNumberFormat="1" applyFont="1" applyBorder="1" applyAlignment="1">
      <alignment vertical="top"/>
    </xf>
    <xf numFmtId="168" fontId="15" fillId="2" borderId="13" xfId="9" applyNumberFormat="1" applyFont="1" applyFill="1" applyBorder="1" applyAlignment="1">
      <alignment vertical="top"/>
    </xf>
    <xf numFmtId="0" fontId="35" fillId="12" borderId="13" xfId="16" applyFont="1" applyFill="1" applyBorder="1" applyAlignment="1">
      <alignment horizontal="right" vertical="center" wrapText="1"/>
    </xf>
    <xf numFmtId="0" fontId="11" fillId="0" borderId="0" xfId="0" applyFont="1" applyBorder="1" applyAlignment="1">
      <alignment horizontal="left"/>
    </xf>
    <xf numFmtId="3" fontId="15" fillId="2" borderId="0" xfId="0" applyNumberFormat="1" applyFont="1" applyFill="1" applyBorder="1" applyAlignment="1">
      <alignment vertical="top"/>
    </xf>
    <xf numFmtId="3" fontId="15" fillId="0" borderId="0" xfId="0" applyNumberFormat="1" applyFont="1" applyBorder="1" applyAlignment="1">
      <alignment vertical="top"/>
    </xf>
    <xf numFmtId="1" fontId="11" fillId="0" borderId="0" xfId="0" applyNumberFormat="1" applyFont="1" applyBorder="1"/>
    <xf numFmtId="4" fontId="11" fillId="0" borderId="0" xfId="0" applyNumberFormat="1" applyFont="1" applyBorder="1"/>
    <xf numFmtId="3" fontId="11" fillId="2" borderId="0" xfId="9" applyNumberFormat="1" applyFont="1" applyFill="1" applyBorder="1" applyAlignment="1">
      <alignment vertical="top"/>
    </xf>
    <xf numFmtId="3" fontId="11" fillId="0" borderId="0" xfId="9" applyNumberFormat="1" applyFont="1" applyBorder="1" applyAlignment="1">
      <alignment vertical="top"/>
    </xf>
    <xf numFmtId="168" fontId="11" fillId="2" borderId="0" xfId="9" applyNumberFormat="1" applyFont="1" applyFill="1" applyBorder="1" applyAlignment="1">
      <alignment vertical="top"/>
    </xf>
    <xf numFmtId="168" fontId="11" fillId="0" borderId="0" xfId="9" applyNumberFormat="1" applyFont="1" applyBorder="1" applyAlignment="1">
      <alignment vertical="top"/>
    </xf>
    <xf numFmtId="168" fontId="17" fillId="2" borderId="0" xfId="9" applyNumberFormat="1" applyFont="1" applyFill="1" applyBorder="1" applyAlignment="1">
      <alignment vertical="top"/>
    </xf>
    <xf numFmtId="168" fontId="11" fillId="0" borderId="0" xfId="9" applyNumberFormat="1" applyFont="1" applyBorder="1"/>
    <xf numFmtId="1" fontId="11" fillId="0" borderId="0" xfId="0" applyNumberFormat="1" applyFont="1" applyBorder="1" applyAlignment="1">
      <alignment horizontal="center"/>
    </xf>
    <xf numFmtId="4" fontId="11" fillId="0" borderId="0" xfId="9" applyNumberFormat="1" applyFont="1" applyBorder="1"/>
    <xf numFmtId="168" fontId="17" fillId="0" borderId="0" xfId="9" applyNumberFormat="1" applyFont="1" applyBorder="1"/>
    <xf numFmtId="10" fontId="17" fillId="0" borderId="0" xfId="9" applyNumberFormat="1" applyFont="1" applyBorder="1"/>
    <xf numFmtId="9" fontId="17" fillId="0" borderId="0" xfId="9" applyNumberFormat="1" applyFont="1" applyBorder="1"/>
    <xf numFmtId="168" fontId="17" fillId="0" borderId="0" xfId="9" applyNumberFormat="1" applyFont="1" applyBorder="1" applyAlignment="1">
      <alignment horizontal="right"/>
    </xf>
    <xf numFmtId="172" fontId="11" fillId="0" borderId="0" xfId="9" applyNumberFormat="1" applyFont="1" applyBorder="1"/>
    <xf numFmtId="0" fontId="36" fillId="12" borderId="5" xfId="16" applyFont="1" applyFill="1" applyBorder="1" applyAlignment="1">
      <alignment horizontal="right" wrapText="1"/>
    </xf>
    <xf numFmtId="0" fontId="0" fillId="10" borderId="0" xfId="0" applyFill="1"/>
    <xf numFmtId="1" fontId="11" fillId="0" borderId="0" xfId="0" applyNumberFormat="1" applyFont="1" applyFill="1" applyBorder="1" applyAlignment="1">
      <alignment horizontal="left" vertical="top"/>
    </xf>
    <xf numFmtId="3" fontId="0" fillId="0" borderId="0" xfId="0" applyNumberFormat="1" applyFont="1"/>
    <xf numFmtId="0" fontId="10" fillId="2" borderId="0" xfId="0" applyFont="1" applyFill="1" applyAlignment="1">
      <alignment horizontal="justify" vertical="top" wrapText="1"/>
    </xf>
    <xf numFmtId="0" fontId="34" fillId="10" borderId="0" xfId="17" applyFont="1" applyFill="1" applyBorder="1" applyAlignment="1">
      <alignment horizontal="left" vertical="center" wrapText="1"/>
    </xf>
    <xf numFmtId="0" fontId="34" fillId="11" borderId="0" xfId="17" applyFont="1" applyFill="1" applyBorder="1" applyAlignment="1">
      <alignment horizontal="left" vertical="center" wrapText="1"/>
    </xf>
    <xf numFmtId="0" fontId="35" fillId="12" borderId="0" xfId="16" applyFont="1" applyFill="1" applyBorder="1" applyAlignment="1">
      <alignment horizontal="center" wrapText="1"/>
    </xf>
    <xf numFmtId="0" fontId="35" fillId="12" borderId="5" xfId="16" applyFont="1" applyFill="1" applyBorder="1" applyAlignment="1">
      <alignment horizontal="center" wrapText="1"/>
    </xf>
    <xf numFmtId="0" fontId="35" fillId="12" borderId="5" xfId="16" applyFont="1" applyFill="1" applyBorder="1" applyAlignment="1">
      <alignment horizontal="center" vertical="center" wrapText="1"/>
    </xf>
    <xf numFmtId="0" fontId="17" fillId="0" borderId="0" xfId="0" applyFont="1" applyAlignment="1">
      <alignment horizontal="left" vertical="top" wrapText="1"/>
    </xf>
    <xf numFmtId="0" fontId="36" fillId="10" borderId="0" xfId="0" applyFont="1" applyFill="1" applyBorder="1" applyAlignment="1">
      <alignment horizontal="left"/>
    </xf>
    <xf numFmtId="0" fontId="35" fillId="12" borderId="0" xfId="16" applyFont="1" applyFill="1" applyBorder="1" applyAlignment="1">
      <alignment horizontal="right" wrapText="1"/>
    </xf>
    <xf numFmtId="0" fontId="35" fillId="12" borderId="5" xfId="16" applyFont="1" applyFill="1" applyBorder="1" applyAlignment="1">
      <alignment horizontal="right" wrapText="1"/>
    </xf>
    <xf numFmtId="0" fontId="35" fillId="12" borderId="3" xfId="16" applyFont="1" applyFill="1" applyBorder="1" applyAlignment="1">
      <alignment horizontal="left" wrapText="1"/>
    </xf>
    <xf numFmtId="0" fontId="35" fillId="12" borderId="10" xfId="16" applyFont="1" applyFill="1" applyBorder="1" applyAlignment="1">
      <alignment horizontal="left" wrapText="1"/>
    </xf>
    <xf numFmtId="0" fontId="35" fillId="12" borderId="4" xfId="16" applyFont="1" applyFill="1" applyBorder="1" applyAlignment="1">
      <alignment horizontal="left" wrapText="1"/>
    </xf>
    <xf numFmtId="0" fontId="35" fillId="12" borderId="12" xfId="16" applyFont="1" applyFill="1" applyBorder="1" applyAlignment="1">
      <alignment horizontal="left" wrapText="1"/>
    </xf>
    <xf numFmtId="0" fontId="35" fillId="12" borderId="11" xfId="16" applyFont="1" applyFill="1" applyBorder="1" applyAlignment="1">
      <alignment horizontal="left" wrapText="1"/>
    </xf>
    <xf numFmtId="0" fontId="35" fillId="12" borderId="9" xfId="16" applyFont="1" applyFill="1" applyBorder="1" applyAlignment="1">
      <alignment horizontal="left" wrapText="1"/>
    </xf>
    <xf numFmtId="0" fontId="35" fillId="12" borderId="22" xfId="16" applyFont="1" applyFill="1" applyBorder="1" applyAlignment="1">
      <alignment horizontal="right" vertical="top" wrapText="1"/>
    </xf>
    <xf numFmtId="0" fontId="35" fillId="12" borderId="18" xfId="16" applyFont="1" applyFill="1" applyBorder="1" applyAlignment="1">
      <alignment horizontal="right" vertical="top" wrapText="1"/>
    </xf>
    <xf numFmtId="0" fontId="35" fillId="12" borderId="23" xfId="16" applyFont="1" applyFill="1" applyBorder="1" applyAlignment="1">
      <alignment horizontal="right" vertical="top" wrapText="1"/>
    </xf>
    <xf numFmtId="0" fontId="35" fillId="12" borderId="25" xfId="16" applyFont="1" applyFill="1" applyBorder="1" applyAlignment="1">
      <alignment horizontal="right" vertical="top" wrapText="1"/>
    </xf>
    <xf numFmtId="0" fontId="35" fillId="12" borderId="20" xfId="16" applyFont="1" applyFill="1" applyBorder="1" applyAlignment="1">
      <alignment horizontal="center" vertical="top" wrapText="1"/>
    </xf>
    <xf numFmtId="0" fontId="35" fillId="12" borderId="15" xfId="16" applyFont="1" applyFill="1" applyBorder="1" applyAlignment="1">
      <alignment horizontal="center" vertical="top" wrapText="1"/>
    </xf>
    <xf numFmtId="0" fontId="35" fillId="12" borderId="26" xfId="16" applyFont="1" applyFill="1" applyBorder="1" applyAlignment="1">
      <alignment horizontal="center" vertical="top" wrapText="1"/>
    </xf>
    <xf numFmtId="0" fontId="35" fillId="12" borderId="16" xfId="16" applyFont="1" applyFill="1" applyBorder="1" applyAlignment="1">
      <alignment horizontal="center" vertical="center" wrapText="1"/>
    </xf>
    <xf numFmtId="0" fontId="35" fillId="12" borderId="0" xfId="16" applyFont="1" applyFill="1" applyBorder="1" applyAlignment="1">
      <alignment horizontal="center" vertical="center" wrapText="1"/>
    </xf>
    <xf numFmtId="0" fontId="35" fillId="12" borderId="17" xfId="16" applyFont="1" applyFill="1" applyBorder="1" applyAlignment="1">
      <alignment horizontal="center" vertical="center" wrapText="1"/>
    </xf>
    <xf numFmtId="0" fontId="35" fillId="12" borderId="19" xfId="16" applyFont="1" applyFill="1" applyBorder="1" applyAlignment="1">
      <alignment horizontal="center" vertical="top" wrapText="1"/>
    </xf>
    <xf numFmtId="0" fontId="35" fillId="12" borderId="14" xfId="16" applyFont="1" applyFill="1" applyBorder="1" applyAlignment="1">
      <alignment horizontal="center" vertical="top" wrapText="1"/>
    </xf>
    <xf numFmtId="0" fontId="35" fillId="12" borderId="21" xfId="16" applyFont="1" applyFill="1" applyBorder="1" applyAlignment="1">
      <alignment horizontal="center" vertical="top" wrapText="1"/>
    </xf>
    <xf numFmtId="0" fontId="35" fillId="12" borderId="16" xfId="16" applyFont="1" applyFill="1" applyBorder="1" applyAlignment="1">
      <alignment horizontal="center" vertical="top" wrapText="1"/>
    </xf>
    <xf numFmtId="0" fontId="35" fillId="12" borderId="24" xfId="16" applyFont="1" applyFill="1" applyBorder="1" applyAlignment="1">
      <alignment horizontal="center" vertical="top" wrapText="1"/>
    </xf>
    <xf numFmtId="0" fontId="35" fillId="12" borderId="16" xfId="16" applyFont="1" applyFill="1" applyBorder="1" applyAlignment="1">
      <alignment horizontal="right" vertical="top" wrapText="1"/>
    </xf>
    <xf numFmtId="0" fontId="35" fillId="12" borderId="24" xfId="16" applyFont="1" applyFill="1" applyBorder="1" applyAlignment="1">
      <alignment horizontal="right" vertical="top" wrapText="1"/>
    </xf>
    <xf numFmtId="0" fontId="35" fillId="12" borderId="27" xfId="16" applyFont="1" applyFill="1" applyBorder="1" applyAlignment="1">
      <alignment horizontal="center" vertical="top" wrapText="1"/>
    </xf>
    <xf numFmtId="0" fontId="35" fillId="12" borderId="28" xfId="16" applyFont="1" applyFill="1" applyBorder="1" applyAlignment="1">
      <alignment horizontal="center" vertical="top" wrapText="1"/>
    </xf>
    <xf numFmtId="0" fontId="35" fillId="12" borderId="29" xfId="16" applyFont="1" applyFill="1" applyBorder="1" applyAlignment="1">
      <alignment horizontal="center" vertical="top" wrapText="1"/>
    </xf>
    <xf numFmtId="0" fontId="35" fillId="12" borderId="19" xfId="16" applyFont="1" applyFill="1" applyBorder="1" applyAlignment="1">
      <alignment horizontal="center" vertical="center" wrapText="1"/>
    </xf>
    <xf numFmtId="0" fontId="35" fillId="12" borderId="14" xfId="16" applyFont="1" applyFill="1" applyBorder="1" applyAlignment="1">
      <alignment horizontal="center" vertical="center" wrapText="1"/>
    </xf>
    <xf numFmtId="0" fontId="35" fillId="12" borderId="2" xfId="16" applyFont="1" applyFill="1" applyBorder="1" applyAlignment="1">
      <alignment horizontal="center" vertical="center" wrapText="1"/>
    </xf>
    <xf numFmtId="0" fontId="35" fillId="12" borderId="20" xfId="16" applyFont="1" applyFill="1" applyBorder="1" applyAlignment="1">
      <alignment horizontal="center" vertical="center" wrapText="1"/>
    </xf>
    <xf numFmtId="0" fontId="35" fillId="12" borderId="15" xfId="16" applyFont="1" applyFill="1" applyBorder="1" applyAlignment="1">
      <alignment horizontal="center" vertical="center" wrapText="1"/>
    </xf>
    <xf numFmtId="0" fontId="35" fillId="12" borderId="26" xfId="16" applyFont="1" applyFill="1" applyBorder="1" applyAlignment="1">
      <alignment horizontal="center" vertical="center" wrapText="1"/>
    </xf>
    <xf numFmtId="0" fontId="35" fillId="12" borderId="20" xfId="16" applyFont="1" applyFill="1" applyBorder="1" applyAlignment="1">
      <alignment horizontal="center" wrapText="1"/>
    </xf>
    <xf numFmtId="0" fontId="35" fillId="12" borderId="15" xfId="16" applyFont="1" applyFill="1" applyBorder="1" applyAlignment="1">
      <alignment horizontal="center" wrapText="1"/>
    </xf>
    <xf numFmtId="0" fontId="35" fillId="12" borderId="26" xfId="16" applyFont="1" applyFill="1" applyBorder="1" applyAlignment="1">
      <alignment horizontal="center" wrapText="1"/>
    </xf>
    <xf numFmtId="0" fontId="35" fillId="12" borderId="19" xfId="16" applyFont="1" applyFill="1" applyBorder="1" applyAlignment="1">
      <alignment horizontal="center" wrapText="1"/>
    </xf>
    <xf numFmtId="0" fontId="35" fillId="12" borderId="16" xfId="16" applyFont="1" applyFill="1" applyBorder="1" applyAlignment="1">
      <alignment horizontal="center" wrapText="1"/>
    </xf>
    <xf numFmtId="0" fontId="35" fillId="12" borderId="24" xfId="16" applyFont="1" applyFill="1" applyBorder="1" applyAlignment="1">
      <alignment horizontal="center" wrapText="1"/>
    </xf>
    <xf numFmtId="0" fontId="36" fillId="12" borderId="0" xfId="16" applyFont="1" applyFill="1" applyBorder="1" applyAlignment="1">
      <alignment horizontal="center" wrapText="1"/>
    </xf>
    <xf numFmtId="0" fontId="36" fillId="12" borderId="5" xfId="16" applyFont="1" applyFill="1" applyBorder="1" applyAlignment="1">
      <alignment horizontal="center" wrapText="1"/>
    </xf>
    <xf numFmtId="0" fontId="35" fillId="12" borderId="0" xfId="16" applyFont="1" applyFill="1" applyBorder="1" applyAlignment="1">
      <alignment horizontal="left" wrapText="1"/>
    </xf>
    <xf numFmtId="0" fontId="36" fillId="12" borderId="0" xfId="16" applyFont="1" applyFill="1" applyBorder="1" applyAlignment="1">
      <alignment horizontal="right" wrapText="1"/>
    </xf>
    <xf numFmtId="0" fontId="36" fillId="12" borderId="0" xfId="16" applyFont="1" applyFill="1" applyBorder="1" applyAlignment="1">
      <alignment horizontal="left"/>
    </xf>
    <xf numFmtId="0" fontId="36" fillId="12" borderId="5" xfId="16" applyFont="1" applyFill="1" applyBorder="1" applyAlignment="1">
      <alignment horizontal="right" wrapText="1"/>
    </xf>
    <xf numFmtId="0" fontId="35" fillId="12" borderId="0" xfId="16" applyFont="1" applyFill="1" applyBorder="1" applyAlignment="1">
      <alignment horizontal="center" vertical="center"/>
    </xf>
    <xf numFmtId="0" fontId="35" fillId="12" borderId="5" xfId="16" applyFont="1" applyFill="1" applyBorder="1" applyAlignment="1">
      <alignment horizontal="center" vertical="center"/>
    </xf>
    <xf numFmtId="0" fontId="35" fillId="12" borderId="0" xfId="16" applyFont="1" applyFill="1" applyBorder="1" applyAlignment="1">
      <alignment horizontal="right" vertical="center" wrapText="1"/>
    </xf>
    <xf numFmtId="0" fontId="35" fillId="12" borderId="5" xfId="16" applyFont="1" applyFill="1" applyBorder="1" applyAlignment="1">
      <alignment horizontal="right" vertical="center" wrapText="1"/>
    </xf>
    <xf numFmtId="0" fontId="35" fillId="12" borderId="0" xfId="16" applyFont="1" applyFill="1" applyBorder="1" applyAlignment="1">
      <alignment horizontal="right" vertical="center"/>
    </xf>
    <xf numFmtId="0" fontId="35" fillId="12" borderId="5" xfId="16" applyFont="1" applyFill="1" applyBorder="1" applyAlignment="1">
      <alignment horizontal="right" vertical="center"/>
    </xf>
    <xf numFmtId="0" fontId="36" fillId="10" borderId="0" xfId="0" applyFont="1" applyFill="1" applyBorder="1" applyAlignment="1">
      <alignment horizontal="right" wrapText="1"/>
    </xf>
    <xf numFmtId="0" fontId="36" fillId="10" borderId="5" xfId="0" applyFont="1" applyFill="1" applyBorder="1" applyAlignment="1">
      <alignment horizontal="right" wrapText="1"/>
    </xf>
    <xf numFmtId="0" fontId="36" fillId="10" borderId="0" xfId="0" applyFont="1" applyFill="1" applyBorder="1" applyAlignment="1">
      <alignment horizontal="left" wrapText="1"/>
    </xf>
    <xf numFmtId="9" fontId="35" fillId="12" borderId="0" xfId="16" applyNumberFormat="1" applyFont="1" applyFill="1" applyBorder="1" applyAlignment="1">
      <alignment horizontal="right" wrapText="1"/>
    </xf>
    <xf numFmtId="9" fontId="35" fillId="12" borderId="5" xfId="16" applyNumberFormat="1" applyFont="1" applyFill="1" applyBorder="1" applyAlignment="1">
      <alignment horizontal="right" wrapText="1"/>
    </xf>
    <xf numFmtId="9" fontId="35" fillId="12" borderId="0" xfId="16" applyNumberFormat="1" applyFont="1" applyFill="1" applyBorder="1" applyAlignment="1">
      <alignment horizontal="right"/>
    </xf>
    <xf numFmtId="9" fontId="35" fillId="12" borderId="5" xfId="16" applyNumberFormat="1" applyFont="1" applyFill="1" applyBorder="1" applyAlignment="1">
      <alignment horizontal="right"/>
    </xf>
    <xf numFmtId="0" fontId="35" fillId="12" borderId="0" xfId="16" applyFont="1" applyFill="1" applyBorder="1" applyAlignment="1">
      <alignment horizontal="right"/>
    </xf>
    <xf numFmtId="0" fontId="35" fillId="12" borderId="5" xfId="16" applyFont="1" applyFill="1" applyBorder="1" applyAlignment="1">
      <alignment horizontal="right"/>
    </xf>
    <xf numFmtId="0" fontId="36" fillId="10" borderId="0" xfId="0" applyFont="1" applyFill="1" applyBorder="1" applyAlignment="1">
      <alignment horizontal="center" wrapText="1"/>
    </xf>
    <xf numFmtId="0" fontId="36" fillId="10" borderId="5" xfId="0" applyFont="1" applyFill="1" applyBorder="1" applyAlignment="1">
      <alignment horizontal="center" wrapText="1"/>
    </xf>
    <xf numFmtId="3" fontId="15" fillId="0" borderId="0" xfId="0" applyNumberFormat="1" applyFont="1"/>
    <xf numFmtId="0" fontId="15" fillId="13" borderId="0" xfId="0" applyFont="1" applyFill="1"/>
    <xf numFmtId="0" fontId="26" fillId="0" borderId="0" xfId="0" applyFont="1" applyFill="1" applyBorder="1" applyAlignment="1">
      <alignment horizontal="left" vertical="top"/>
    </xf>
  </cellXfs>
  <cellStyles count="32">
    <cellStyle name="=C:\WINNT35\SYSTEM32\COMMAND.COM" xfId="25"/>
    <cellStyle name="Comma [0] 2" xfId="12"/>
    <cellStyle name="Comma [0] 3" xfId="14"/>
    <cellStyle name="Comma [0] 3 2" xfId="22"/>
    <cellStyle name="Comma [0] 4" xfId="20"/>
    <cellStyle name="Comma 2" xfId="11"/>
    <cellStyle name="Comma 2 2" xfId="21"/>
    <cellStyle name="Fjárhæð" xfId="19"/>
    <cellStyle name="greyed" xfId="28"/>
    <cellStyle name="Heading 1 2" xfId="23"/>
    <cellStyle name="Heading 2 2" xfId="27"/>
    <cellStyle name="HeadingTable" xfId="29"/>
    <cellStyle name="Hyperlink" xfId="15" builtinId="8"/>
    <cellStyle name="Neutral" xfId="16" builtinId="28"/>
    <cellStyle name="Normal" xfId="0" builtinId="0" customBuiltin="1"/>
    <cellStyle name="Normal 10" xfId="17"/>
    <cellStyle name="Normal 2" xfId="10"/>
    <cellStyle name="Normal 2 2" xfId="13"/>
    <cellStyle name="Normal 2 2 2" xfId="30"/>
    <cellStyle name="Normal 2 2 2 2" xfId="31"/>
    <cellStyle name="Normal 2 2 3" xfId="24"/>
    <cellStyle name="Normal 3" xfId="4"/>
    <cellStyle name="Normal 3 10" xfId="5"/>
    <cellStyle name="Normal 5 15" xfId="6"/>
    <cellStyle name="Normal 6" xfId="1"/>
    <cellStyle name="Normal 6 10 2 2" xfId="2"/>
    <cellStyle name="Normal 7" xfId="3"/>
    <cellStyle name="Normal 92" xfId="8"/>
    <cellStyle name="Normal 93" xfId="7"/>
    <cellStyle name="optionalExposure" xfId="26"/>
    <cellStyle name="Percent" xfId="9" builtinId="5"/>
    <cellStyle name="Texti 3" xfId="18"/>
  </cellStyles>
  <dxfs count="0"/>
  <tableStyles count="0" defaultTableStyle="TableStyleMedium2" defaultPivotStyle="PivotStyleLight16"/>
  <colors>
    <mruColors>
      <color rgb="FFE9E9E9"/>
      <color rgb="FF0B45E6"/>
      <color rgb="FFDC1E35"/>
      <color rgb="FFD3D3D3"/>
      <color rgb="FFFE5B88"/>
      <color rgb="FF005FAC"/>
      <color rgb="FFFA7800"/>
      <color rgb="FFA819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illar%20III%20Dagbj&#246;rt%20unlin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 CQ1"/>
      <sheetName val="EU CQ3"/>
      <sheetName val="EU CQ4"/>
      <sheetName val="EU CQ9"/>
    </sheetNames>
    <sheetDataSet>
      <sheetData sheetId="0"/>
      <sheetData sheetId="1">
        <row r="14">
          <cell r="C14">
            <v>897576660191.82788</v>
          </cell>
          <cell r="D14">
            <v>891953930587.44434</v>
          </cell>
          <cell r="E14">
            <v>5622729604.3836002</v>
          </cell>
          <cell r="F14">
            <v>28237771050.867599</v>
          </cell>
          <cell r="G14">
            <v>12900770763.7292</v>
          </cell>
          <cell r="H14">
            <v>5817240350.9111996</v>
          </cell>
          <cell r="I14">
            <v>4167921085.0816002</v>
          </cell>
          <cell r="J14">
            <v>2848257081.1455998</v>
          </cell>
          <cell r="K14">
            <v>1705904140.6071999</v>
          </cell>
          <cell r="L14">
            <v>165931953.3928</v>
          </cell>
          <cell r="M14">
            <v>631745676</v>
          </cell>
          <cell r="N14">
            <v>15337000287.138409</v>
          </cell>
        </row>
        <row r="15">
          <cell r="C15">
            <v>99515452940.820007</v>
          </cell>
          <cell r="D15">
            <v>99515452940.820007</v>
          </cell>
          <cell r="E15">
            <v>0</v>
          </cell>
          <cell r="F15">
            <v>0</v>
          </cell>
          <cell r="G15">
            <v>0</v>
          </cell>
          <cell r="H15">
            <v>0</v>
          </cell>
          <cell r="I15">
            <v>0</v>
          </cell>
          <cell r="J15">
            <v>0</v>
          </cell>
          <cell r="K15">
            <v>0</v>
          </cell>
          <cell r="L15">
            <v>0</v>
          </cell>
          <cell r="M15">
            <v>0</v>
          </cell>
          <cell r="N15">
            <v>0</v>
          </cell>
        </row>
        <row r="16">
          <cell r="C16">
            <v>3652931139.7347984</v>
          </cell>
          <cell r="D16">
            <v>3652931139.7347984</v>
          </cell>
          <cell r="E16">
            <v>0</v>
          </cell>
          <cell r="F16">
            <v>195320129</v>
          </cell>
          <cell r="G16">
            <v>22687821</v>
          </cell>
          <cell r="H16">
            <v>0</v>
          </cell>
          <cell r="I16">
            <v>0</v>
          </cell>
          <cell r="J16">
            <v>25484907</v>
          </cell>
          <cell r="K16">
            <v>147147401</v>
          </cell>
          <cell r="L16">
            <v>0</v>
          </cell>
          <cell r="M16">
            <v>0</v>
          </cell>
          <cell r="N16">
            <v>172632308</v>
          </cell>
        </row>
        <row r="17">
          <cell r="C17">
            <v>33704330837.420002</v>
          </cell>
          <cell r="D17">
            <v>33704330837.420002</v>
          </cell>
          <cell r="E17">
            <v>0</v>
          </cell>
          <cell r="F17">
            <v>0</v>
          </cell>
          <cell r="G17">
            <v>0</v>
          </cell>
          <cell r="H17">
            <v>0</v>
          </cell>
          <cell r="I17">
            <v>0</v>
          </cell>
          <cell r="J17">
            <v>0</v>
          </cell>
          <cell r="K17">
            <v>0</v>
          </cell>
          <cell r="L17">
            <v>0</v>
          </cell>
          <cell r="M17">
            <v>0</v>
          </cell>
          <cell r="N17">
            <v>0</v>
          </cell>
        </row>
        <row r="18">
          <cell r="C18">
            <v>34922489955.197205</v>
          </cell>
          <cell r="D18">
            <v>34691938136.320007</v>
          </cell>
          <cell r="E18">
            <v>230551818.87720001</v>
          </cell>
          <cell r="F18">
            <v>875977104</v>
          </cell>
          <cell r="G18">
            <v>604151719</v>
          </cell>
          <cell r="H18">
            <v>2858</v>
          </cell>
          <cell r="I18">
            <v>39114603</v>
          </cell>
          <cell r="J18">
            <v>48300338</v>
          </cell>
          <cell r="K18">
            <v>46417232</v>
          </cell>
          <cell r="L18">
            <v>0</v>
          </cell>
          <cell r="M18">
            <v>137990354</v>
          </cell>
          <cell r="N18">
            <v>271825385</v>
          </cell>
        </row>
        <row r="19">
          <cell r="C19">
            <v>342228766317.90558</v>
          </cell>
          <cell r="D19">
            <v>339653978251.12115</v>
          </cell>
          <cell r="E19">
            <v>2574788066.7844</v>
          </cell>
          <cell r="F19">
            <v>18538827871.18</v>
          </cell>
          <cell r="G19">
            <v>7514494900.7596006</v>
          </cell>
          <cell r="H19">
            <v>4766356638.3308001</v>
          </cell>
          <cell r="I19">
            <v>2785301145.6356001</v>
          </cell>
          <cell r="J19">
            <v>2128412001.1627998</v>
          </cell>
          <cell r="K19">
            <v>1202047919.2911999</v>
          </cell>
          <cell r="L19">
            <v>101551</v>
          </cell>
          <cell r="M19">
            <v>142113715</v>
          </cell>
          <cell r="N19">
            <v>11024332970.420406</v>
          </cell>
        </row>
        <row r="20">
          <cell r="C20">
            <v>164575637308.62054</v>
          </cell>
          <cell r="D20">
            <v>162000875529.78894</v>
          </cell>
          <cell r="E20">
            <v>2574761778.8316002</v>
          </cell>
          <cell r="F20">
            <v>16415388715.112804</v>
          </cell>
          <cell r="G20">
            <v>6511437440.7452011</v>
          </cell>
          <cell r="H20">
            <v>4766326746.9420033</v>
          </cell>
          <cell r="I20">
            <v>2771857990.9608002</v>
          </cell>
          <cell r="J20">
            <v>1021503351.1736</v>
          </cell>
          <cell r="K20">
            <v>1202047919.2911999</v>
          </cell>
          <cell r="L20">
            <v>101551</v>
          </cell>
          <cell r="M20">
            <v>142113715</v>
          </cell>
          <cell r="N20">
            <v>9903951274.3675995</v>
          </cell>
        </row>
        <row r="21">
          <cell r="C21">
            <v>383552689000.75031</v>
          </cell>
          <cell r="D21">
            <v>380735299282.02832</v>
          </cell>
          <cell r="E21">
            <v>2817389718.7220001</v>
          </cell>
          <cell r="F21">
            <v>8627645946.6875992</v>
          </cell>
          <cell r="G21">
            <v>4759436322.9695997</v>
          </cell>
          <cell r="H21">
            <v>1050880854.5804</v>
          </cell>
          <cell r="I21">
            <v>1343505336.4459999</v>
          </cell>
          <cell r="J21">
            <v>646059834.98280001</v>
          </cell>
          <cell r="K21">
            <v>310291588.31599998</v>
          </cell>
          <cell r="L21">
            <v>165830402.3928</v>
          </cell>
          <cell r="M21">
            <v>351641607</v>
          </cell>
          <cell r="N21">
            <v>3868209623.7180014</v>
          </cell>
        </row>
        <row r="22">
          <cell r="C22">
            <v>158604206605.25</v>
          </cell>
          <cell r="D22">
            <v>158604206605.25</v>
          </cell>
          <cell r="E22">
            <v>0</v>
          </cell>
          <cell r="F22">
            <v>0</v>
          </cell>
          <cell r="G22">
            <v>0</v>
          </cell>
          <cell r="H22">
            <v>0</v>
          </cell>
          <cell r="I22">
            <v>0</v>
          </cell>
          <cell r="J22">
            <v>0</v>
          </cell>
          <cell r="K22">
            <v>0</v>
          </cell>
          <cell r="L22">
            <v>0</v>
          </cell>
          <cell r="M22">
            <v>0</v>
          </cell>
          <cell r="N22">
            <v>0</v>
          </cell>
        </row>
        <row r="23">
          <cell r="C23">
            <v>482730834</v>
          </cell>
          <cell r="D23">
            <v>482730834</v>
          </cell>
        </row>
        <row r="24">
          <cell r="C24">
            <v>126266021185.56</v>
          </cell>
          <cell r="D24">
            <v>126266021185.56</v>
          </cell>
        </row>
        <row r="25">
          <cell r="C25">
            <v>21207797753.900002</v>
          </cell>
          <cell r="D25">
            <v>21207797753.900002</v>
          </cell>
        </row>
        <row r="26">
          <cell r="C26">
            <v>29039058</v>
          </cell>
          <cell r="D26">
            <v>29039058</v>
          </cell>
        </row>
        <row r="27">
          <cell r="C27">
            <v>10618617773.790001</v>
          </cell>
          <cell r="D27">
            <v>10618617773.790001</v>
          </cell>
        </row>
        <row r="28">
          <cell r="C28">
            <v>127300541278.4951</v>
          </cell>
          <cell r="F28">
            <v>2104803228.608</v>
          </cell>
        </row>
        <row r="29">
          <cell r="C29">
            <v>0</v>
          </cell>
          <cell r="F29">
            <v>0</v>
          </cell>
        </row>
        <row r="30">
          <cell r="C30">
            <v>3980312435</v>
          </cell>
          <cell r="F30">
            <v>0</v>
          </cell>
        </row>
        <row r="31">
          <cell r="C31">
            <v>0</v>
          </cell>
          <cell r="F31">
            <v>0</v>
          </cell>
        </row>
        <row r="32">
          <cell r="C32">
            <v>5796767859</v>
          </cell>
          <cell r="F32">
            <v>0</v>
          </cell>
        </row>
        <row r="33">
          <cell r="C33">
            <v>72529233176.709106</v>
          </cell>
          <cell r="F33">
            <v>1874179101.2680001</v>
          </cell>
        </row>
        <row r="34">
          <cell r="C34">
            <v>44994227807.785995</v>
          </cell>
          <cell r="F34">
            <v>230624127.34</v>
          </cell>
        </row>
      </sheetData>
      <sheetData sheetId="2"/>
      <sheetData sheetId="3"/>
    </sheetDataSet>
  </externalBook>
</externalLink>
</file>

<file path=xl/theme/theme1.xml><?xml version="1.0" encoding="utf-8"?>
<a:theme xmlns:a="http://schemas.openxmlformats.org/drawingml/2006/main" name="Office Theme">
  <a:themeElements>
    <a:clrScheme name="Litapaletta 2018">
      <a:dk1>
        <a:srgbClr val="221E1F"/>
      </a:dk1>
      <a:lt1>
        <a:srgbClr val="FFFFFF"/>
      </a:lt1>
      <a:dk2>
        <a:srgbClr val="AFBEB8"/>
      </a:dk2>
      <a:lt2>
        <a:srgbClr val="665C6B"/>
      </a:lt2>
      <a:accent1>
        <a:srgbClr val="FCC036"/>
      </a:accent1>
      <a:accent2>
        <a:srgbClr val="00A6B9"/>
      </a:accent2>
      <a:accent3>
        <a:srgbClr val="918989"/>
      </a:accent3>
      <a:accent4>
        <a:srgbClr val="A0AC60"/>
      </a:accent4>
      <a:accent5>
        <a:srgbClr val="F59020"/>
      </a:accent5>
      <a:accent6>
        <a:srgbClr val="A6A89D"/>
      </a:accent6>
      <a:hlink>
        <a:srgbClr val="37AE93"/>
      </a:hlink>
      <a:folHlink>
        <a:srgbClr val="CFD1C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B45E6"/>
  </sheetPr>
  <dimension ref="A1:L54"/>
  <sheetViews>
    <sheetView showGridLines="0" workbookViewId="0">
      <selection activeCell="A20" sqref="A20:F22"/>
    </sheetView>
  </sheetViews>
  <sheetFormatPr defaultColWidth="9.140625" defaultRowHeight="15" x14ac:dyDescent="0.25"/>
  <cols>
    <col min="1" max="1" width="44.85546875" style="2" customWidth="1"/>
    <col min="2" max="6" width="9" style="2" customWidth="1"/>
    <col min="7" max="7" width="40.28515625" style="2" customWidth="1"/>
    <col min="8" max="16384" width="9.140625" style="2"/>
  </cols>
  <sheetData>
    <row r="1" spans="1:12" ht="15.75" customHeight="1" x14ac:dyDescent="0.25">
      <c r="A1" s="241" t="s">
        <v>41</v>
      </c>
      <c r="B1" s="119"/>
      <c r="C1" s="119"/>
      <c r="D1" s="119"/>
      <c r="E1" s="119"/>
      <c r="F1" s="119"/>
      <c r="G1" s="1"/>
    </row>
    <row r="2" spans="1:12" x14ac:dyDescent="0.25">
      <c r="A2" s="241"/>
      <c r="B2" s="170"/>
      <c r="C2" s="170"/>
      <c r="D2" s="170"/>
      <c r="E2" s="170"/>
      <c r="F2" s="170"/>
      <c r="G2" s="1"/>
    </row>
    <row r="3" spans="1:12" x14ac:dyDescent="0.25">
      <c r="A3" s="3"/>
      <c r="B3" s="4"/>
      <c r="C3" s="4"/>
      <c r="D3" s="4"/>
      <c r="E3" s="4"/>
      <c r="F3" s="4"/>
      <c r="G3" s="1"/>
    </row>
    <row r="4" spans="1:12" ht="15" customHeight="1" x14ac:dyDescent="0.25">
      <c r="A4" s="240" t="s">
        <v>42</v>
      </c>
      <c r="B4" s="240"/>
      <c r="C4" s="240"/>
      <c r="D4" s="240"/>
      <c r="E4" s="240"/>
      <c r="F4" s="240"/>
      <c r="G4"/>
      <c r="H4"/>
      <c r="I4"/>
      <c r="J4"/>
      <c r="K4"/>
      <c r="L4"/>
    </row>
    <row r="5" spans="1:12" x14ac:dyDescent="0.25">
      <c r="A5" s="240"/>
      <c r="B5" s="240"/>
      <c r="C5" s="240"/>
      <c r="D5" s="240"/>
      <c r="E5" s="240"/>
      <c r="F5" s="240"/>
      <c r="G5"/>
      <c r="H5"/>
      <c r="I5"/>
      <c r="J5"/>
      <c r="K5"/>
      <c r="L5"/>
    </row>
    <row r="6" spans="1:12" x14ac:dyDescent="0.25">
      <c r="A6" s="240"/>
      <c r="B6" s="240"/>
      <c r="C6" s="240"/>
      <c r="D6" s="240"/>
      <c r="E6" s="240"/>
      <c r="F6" s="240"/>
      <c r="G6"/>
      <c r="H6"/>
      <c r="I6"/>
      <c r="J6"/>
      <c r="K6"/>
      <c r="L6"/>
    </row>
    <row r="7" spans="1:12" x14ac:dyDescent="0.25">
      <c r="A7" s="240"/>
      <c r="B7" s="240"/>
      <c r="C7" s="240"/>
      <c r="D7" s="240"/>
      <c r="E7" s="240"/>
      <c r="F7" s="240"/>
      <c r="G7"/>
      <c r="H7"/>
      <c r="I7"/>
      <c r="J7"/>
      <c r="K7"/>
      <c r="L7"/>
    </row>
    <row r="8" spans="1:12" x14ac:dyDescent="0.25">
      <c r="A8" s="240" t="s">
        <v>43</v>
      </c>
      <c r="B8" s="240"/>
      <c r="C8" s="240"/>
      <c r="D8" s="240"/>
      <c r="E8" s="240"/>
      <c r="F8" s="240"/>
      <c r="G8"/>
      <c r="H8"/>
      <c r="I8"/>
      <c r="J8"/>
      <c r="K8"/>
      <c r="L8"/>
    </row>
    <row r="9" spans="1:12" x14ac:dyDescent="0.25">
      <c r="A9" s="240"/>
      <c r="B9" s="240"/>
      <c r="C9" s="240"/>
      <c r="D9" s="240"/>
      <c r="E9" s="240"/>
      <c r="F9" s="240"/>
      <c r="G9"/>
      <c r="H9"/>
      <c r="I9"/>
      <c r="J9"/>
      <c r="K9"/>
      <c r="L9"/>
    </row>
    <row r="10" spans="1:12" x14ac:dyDescent="0.25">
      <c r="A10" s="240"/>
      <c r="B10" s="240"/>
      <c r="C10" s="240"/>
      <c r="D10" s="240"/>
      <c r="E10" s="240"/>
      <c r="F10" s="240"/>
      <c r="G10"/>
      <c r="H10"/>
      <c r="I10"/>
      <c r="J10"/>
      <c r="K10"/>
      <c r="L10"/>
    </row>
    <row r="11" spans="1:12" s="5" customFormat="1" x14ac:dyDescent="0.25">
      <c r="A11" s="240" t="s">
        <v>44</v>
      </c>
      <c r="B11" s="240"/>
      <c r="C11" s="240"/>
      <c r="D11" s="240"/>
      <c r="E11" s="240"/>
      <c r="F11" s="240"/>
      <c r="G11"/>
      <c r="H11"/>
      <c r="I11"/>
      <c r="J11"/>
      <c r="K11"/>
      <c r="L11"/>
    </row>
    <row r="12" spans="1:12" x14ac:dyDescent="0.25">
      <c r="A12" s="240"/>
      <c r="B12" s="240"/>
      <c r="C12" s="240"/>
      <c r="D12" s="240"/>
      <c r="E12" s="240"/>
      <c r="F12" s="240"/>
      <c r="G12"/>
      <c r="H12"/>
      <c r="I12"/>
      <c r="J12"/>
      <c r="K12"/>
      <c r="L12"/>
    </row>
    <row r="13" spans="1:12" x14ac:dyDescent="0.25">
      <c r="A13" s="240"/>
      <c r="B13" s="240"/>
      <c r="C13" s="240"/>
      <c r="D13" s="240"/>
      <c r="E13" s="240"/>
      <c r="F13" s="240"/>
      <c r="G13"/>
      <c r="H13"/>
      <c r="I13"/>
      <c r="J13"/>
      <c r="K13"/>
      <c r="L13"/>
    </row>
    <row r="14" spans="1:12" x14ac:dyDescent="0.25">
      <c r="A14" s="240"/>
      <c r="B14" s="240"/>
      <c r="C14" s="240"/>
      <c r="D14" s="240"/>
      <c r="E14" s="240"/>
      <c r="F14" s="240"/>
      <c r="G14"/>
      <c r="H14"/>
      <c r="I14"/>
      <c r="J14"/>
      <c r="K14"/>
      <c r="L14"/>
    </row>
    <row r="15" spans="1:12" x14ac:dyDescent="0.25">
      <c r="A15" s="240"/>
      <c r="B15" s="240"/>
      <c r="C15" s="240"/>
      <c r="D15" s="240"/>
      <c r="E15" s="240"/>
      <c r="F15" s="240"/>
      <c r="G15"/>
      <c r="H15"/>
      <c r="I15"/>
      <c r="J15"/>
      <c r="K15"/>
      <c r="L15"/>
    </row>
    <row r="16" spans="1:12" x14ac:dyDescent="0.25">
      <c r="A16" s="240"/>
      <c r="B16" s="240"/>
      <c r="C16" s="240"/>
      <c r="D16" s="240"/>
      <c r="E16" s="240"/>
      <c r="F16" s="240"/>
      <c r="G16"/>
      <c r="H16"/>
      <c r="I16"/>
      <c r="J16"/>
      <c r="K16"/>
      <c r="L16"/>
    </row>
    <row r="17" spans="1:12" x14ac:dyDescent="0.25">
      <c r="A17" s="240" t="s">
        <v>45</v>
      </c>
      <c r="B17" s="240"/>
      <c r="C17" s="240"/>
      <c r="D17" s="240"/>
      <c r="E17" s="240"/>
      <c r="F17" s="240"/>
      <c r="G17"/>
      <c r="H17"/>
      <c r="I17"/>
      <c r="J17"/>
      <c r="K17"/>
      <c r="L17"/>
    </row>
    <row r="18" spans="1:12" x14ac:dyDescent="0.25">
      <c r="A18" s="240"/>
      <c r="B18" s="240"/>
      <c r="C18" s="240"/>
      <c r="D18" s="240"/>
      <c r="E18" s="240"/>
      <c r="F18" s="240"/>
      <c r="G18"/>
      <c r="H18"/>
      <c r="I18"/>
      <c r="J18"/>
      <c r="K18"/>
      <c r="L18"/>
    </row>
    <row r="19" spans="1:12" x14ac:dyDescent="0.25">
      <c r="A19" s="6" t="s">
        <v>46</v>
      </c>
      <c r="B19" s="1"/>
      <c r="C19" s="1"/>
      <c r="D19" s="1"/>
      <c r="E19" s="1"/>
      <c r="F19" s="1"/>
      <c r="G19"/>
      <c r="H19"/>
      <c r="I19"/>
      <c r="J19"/>
      <c r="K19"/>
      <c r="L19"/>
    </row>
    <row r="20" spans="1:12" x14ac:dyDescent="0.25">
      <c r="A20" s="240"/>
      <c r="B20" s="240"/>
      <c r="C20" s="240"/>
      <c r="D20" s="240"/>
      <c r="E20" s="240"/>
      <c r="F20" s="240"/>
      <c r="G20"/>
      <c r="H20" s="61"/>
      <c r="I20"/>
      <c r="J20"/>
      <c r="K20"/>
      <c r="L20"/>
    </row>
    <row r="21" spans="1:12" x14ac:dyDescent="0.25">
      <c r="A21" s="240"/>
      <c r="B21" s="240"/>
      <c r="C21" s="240"/>
      <c r="D21" s="240"/>
      <c r="E21" s="240"/>
      <c r="F21" s="240"/>
      <c r="G21"/>
      <c r="H21"/>
      <c r="I21"/>
      <c r="J21"/>
      <c r="K21"/>
      <c r="L21"/>
    </row>
    <row r="22" spans="1:12" x14ac:dyDescent="0.25">
      <c r="A22" s="240"/>
      <c r="B22" s="240"/>
      <c r="C22" s="240"/>
      <c r="D22" s="240"/>
      <c r="E22" s="240"/>
      <c r="F22" s="240"/>
      <c r="G22"/>
      <c r="H22"/>
      <c r="I22"/>
      <c r="J22"/>
      <c r="K22"/>
      <c r="L22"/>
    </row>
    <row r="23" spans="1:12" x14ac:dyDescent="0.25">
      <c r="A23" s="1"/>
      <c r="B23" s="1"/>
      <c r="C23" s="1"/>
      <c r="D23" s="1"/>
      <c r="E23" s="1"/>
      <c r="F23" s="1"/>
      <c r="G23"/>
      <c r="H23"/>
      <c r="I23"/>
      <c r="J23"/>
      <c r="K23"/>
      <c r="L23"/>
    </row>
    <row r="24" spans="1:12" x14ac:dyDescent="0.25">
      <c r="A24" s="1"/>
      <c r="B24" s="1"/>
      <c r="C24" s="1"/>
      <c r="D24" s="1"/>
      <c r="E24" s="1"/>
      <c r="F24" s="1"/>
      <c r="G24"/>
      <c r="H24"/>
      <c r="I24"/>
      <c r="J24"/>
      <c r="K24"/>
      <c r="L24"/>
    </row>
    <row r="25" spans="1:12" x14ac:dyDescent="0.25">
      <c r="A25" s="1"/>
      <c r="B25" s="1"/>
      <c r="C25" s="1"/>
      <c r="D25" s="1"/>
      <c r="E25" s="1"/>
      <c r="F25" s="1"/>
      <c r="G25"/>
      <c r="H25"/>
      <c r="I25"/>
      <c r="J25"/>
      <c r="K25"/>
      <c r="L25"/>
    </row>
    <row r="26" spans="1:12" x14ac:dyDescent="0.25">
      <c r="A26" s="1"/>
      <c r="B26" s="1"/>
      <c r="C26" s="1"/>
      <c r="D26" s="1"/>
      <c r="E26" s="1"/>
      <c r="F26" s="1"/>
      <c r="G26"/>
      <c r="H26"/>
      <c r="I26"/>
      <c r="J26"/>
      <c r="K26"/>
      <c r="L26"/>
    </row>
    <row r="27" spans="1:12" x14ac:dyDescent="0.25">
      <c r="A27" s="1"/>
      <c r="B27" s="1"/>
      <c r="C27" s="1"/>
      <c r="D27" s="1"/>
      <c r="E27" s="1"/>
      <c r="F27" s="1"/>
      <c r="G27"/>
      <c r="H27"/>
      <c r="I27"/>
      <c r="J27"/>
      <c r="K27"/>
      <c r="L27"/>
    </row>
    <row r="28" spans="1:12" x14ac:dyDescent="0.25">
      <c r="A28" s="1"/>
      <c r="B28" s="1"/>
      <c r="C28" s="1"/>
      <c r="D28" s="1"/>
      <c r="E28" s="1"/>
      <c r="F28" s="1"/>
      <c r="G28"/>
      <c r="H28"/>
      <c r="I28"/>
      <c r="J28"/>
      <c r="K28"/>
      <c r="L28"/>
    </row>
    <row r="29" spans="1:12" x14ac:dyDescent="0.25">
      <c r="A29" s="1"/>
      <c r="B29" s="1"/>
      <c r="C29" s="1"/>
      <c r="D29" s="1"/>
      <c r="E29" s="1"/>
      <c r="F29" s="1"/>
      <c r="G29"/>
      <c r="H29"/>
      <c r="I29"/>
      <c r="J29"/>
      <c r="K29"/>
      <c r="L29"/>
    </row>
    <row r="30" spans="1:12" x14ac:dyDescent="0.25">
      <c r="A30" s="1"/>
      <c r="B30" s="1"/>
      <c r="C30" s="1"/>
      <c r="D30" s="1"/>
      <c r="E30" s="1"/>
      <c r="F30" s="1"/>
      <c r="G30"/>
      <c r="H30"/>
      <c r="I30"/>
      <c r="J30"/>
      <c r="K30"/>
      <c r="L30"/>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sheetData>
  <customSheetViews>
    <customSheetView guid="{E15FBE34-FE0E-4FB3-BF77-D720D4424F83}" showGridLines="0">
      <selection activeCell="H20" sqref="H20"/>
      <pageMargins left="0.7" right="0.7" top="0.75" bottom="0.75" header="0.3" footer="0.3"/>
    </customSheetView>
    <customSheetView guid="{B3B79DE6-B790-447F-9BF8-243B216057B6}" showGridLines="0">
      <selection activeCell="H20" sqref="H20"/>
      <pageMargins left="0.7" right="0.7" top="0.75" bottom="0.75" header="0.3" footer="0.3"/>
    </customSheetView>
    <customSheetView guid="{0886076D-53EA-4907-B727-AEB3E85E12E6}" showGridLines="0">
      <selection activeCell="H20" sqref="H20"/>
      <pageMargins left="0.7" right="0.7" top="0.75" bottom="0.75" header="0.3" footer="0.3"/>
    </customSheetView>
  </customSheetViews>
  <mergeCells count="6">
    <mergeCell ref="A20:F22"/>
    <mergeCell ref="A1:A2"/>
    <mergeCell ref="A4:F7"/>
    <mergeCell ref="A8:F10"/>
    <mergeCell ref="A11:F16"/>
    <mergeCell ref="A17:F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28"/>
  <sheetViews>
    <sheetView showGridLines="0" workbookViewId="0">
      <selection activeCell="G16" sqref="G16"/>
    </sheetView>
  </sheetViews>
  <sheetFormatPr defaultColWidth="9.140625" defaultRowHeight="12.75" x14ac:dyDescent="0.2"/>
  <cols>
    <col min="1" max="1" width="5" style="15" customWidth="1"/>
    <col min="2" max="2" width="35.140625" style="15" customWidth="1"/>
    <col min="3" max="4" width="18.42578125" style="15" customWidth="1"/>
    <col min="5" max="6" width="8.5703125" style="15" customWidth="1"/>
    <col min="7" max="16384" width="9.140625" style="15"/>
  </cols>
  <sheetData>
    <row r="1" spans="1:9" ht="15" customHeight="1" x14ac:dyDescent="0.2">
      <c r="A1" s="16" t="s">
        <v>365</v>
      </c>
    </row>
    <row r="2" spans="1:9" ht="15" customHeight="1" x14ac:dyDescent="0.2">
      <c r="B2" s="16"/>
      <c r="C2" s="16"/>
    </row>
    <row r="3" spans="1:9" ht="15" customHeight="1" x14ac:dyDescent="0.2">
      <c r="C3" s="21" t="s">
        <v>260</v>
      </c>
      <c r="D3" s="21" t="s">
        <v>261</v>
      </c>
    </row>
    <row r="4" spans="1:9" ht="15" customHeight="1" x14ac:dyDescent="0.2">
      <c r="A4" s="142"/>
      <c r="B4" s="142"/>
      <c r="C4" s="264" t="s">
        <v>353</v>
      </c>
      <c r="D4" s="264"/>
      <c r="F4" s="80" t="s">
        <v>184</v>
      </c>
    </row>
    <row r="5" spans="1:9" s="113" customFormat="1" ht="12.75" customHeight="1" x14ac:dyDescent="0.25">
      <c r="A5" s="143"/>
      <c r="B5" s="143"/>
      <c r="C5" s="245"/>
      <c r="D5" s="245"/>
    </row>
    <row r="6" spans="1:9" s="113" customFormat="1" ht="15" customHeight="1" x14ac:dyDescent="0.25">
      <c r="A6" s="143"/>
      <c r="B6" s="143"/>
      <c r="C6" s="277" t="s">
        <v>354</v>
      </c>
      <c r="D6" s="277" t="s">
        <v>355</v>
      </c>
      <c r="F6" s="94"/>
    </row>
    <row r="7" spans="1:9" ht="15" customHeight="1" x14ac:dyDescent="0.2">
      <c r="A7" s="144" t="s">
        <v>373</v>
      </c>
      <c r="B7" s="144"/>
      <c r="C7" s="245"/>
      <c r="D7" s="245"/>
    </row>
    <row r="8" spans="1:9" ht="15" customHeight="1" x14ac:dyDescent="0.2">
      <c r="A8" s="92">
        <v>1</v>
      </c>
      <c r="B8" s="95" t="s">
        <v>347</v>
      </c>
      <c r="C8" s="196">
        <v>20.640675000000002</v>
      </c>
      <c r="D8" s="196">
        <v>-0.18</v>
      </c>
    </row>
    <row r="9" spans="1:9" ht="15" customHeight="1" x14ac:dyDescent="0.2">
      <c r="A9" s="92">
        <v>2</v>
      </c>
      <c r="B9" s="95" t="s">
        <v>348</v>
      </c>
      <c r="C9" s="196">
        <v>1490.845975</v>
      </c>
      <c r="D9" s="196">
        <v>-357.31421</v>
      </c>
      <c r="I9" s="19"/>
    </row>
    <row r="10" spans="1:9" ht="15" customHeight="1" x14ac:dyDescent="0.2">
      <c r="A10" s="114">
        <v>3</v>
      </c>
      <c r="B10" s="115" t="s">
        <v>349</v>
      </c>
      <c r="C10" s="196">
        <v>1478.910961</v>
      </c>
      <c r="D10" s="196">
        <v>-354.97951799999998</v>
      </c>
      <c r="E10" s="17"/>
    </row>
    <row r="11" spans="1:9" ht="15" customHeight="1" x14ac:dyDescent="0.2">
      <c r="A11" s="114">
        <v>4</v>
      </c>
      <c r="B11" s="115" t="s">
        <v>350</v>
      </c>
      <c r="C11" s="196">
        <v>0</v>
      </c>
      <c r="D11" s="196">
        <v>0</v>
      </c>
      <c r="E11" s="17"/>
    </row>
    <row r="12" spans="1:9" ht="15" customHeight="1" x14ac:dyDescent="0.2">
      <c r="A12" s="114">
        <v>5</v>
      </c>
      <c r="B12" s="115" t="s">
        <v>351</v>
      </c>
      <c r="C12" s="196">
        <v>11.935014000000001</v>
      </c>
      <c r="D12" s="196">
        <v>-2.334692</v>
      </c>
      <c r="E12" s="17"/>
    </row>
    <row r="13" spans="1:9" ht="15" customHeight="1" x14ac:dyDescent="0.2">
      <c r="A13" s="114">
        <v>6</v>
      </c>
      <c r="B13" s="115" t="s">
        <v>352</v>
      </c>
      <c r="C13" s="196">
        <v>0</v>
      </c>
      <c r="D13" s="196">
        <v>0</v>
      </c>
    </row>
    <row r="14" spans="1:9" ht="15" customHeight="1" x14ac:dyDescent="0.2">
      <c r="A14" s="114">
        <v>7</v>
      </c>
      <c r="B14" s="115" t="s">
        <v>328</v>
      </c>
      <c r="C14" s="196">
        <v>0</v>
      </c>
      <c r="D14" s="196">
        <v>0</v>
      </c>
    </row>
    <row r="15" spans="1:9" ht="15" customHeight="1" x14ac:dyDescent="0.2">
      <c r="A15" s="135">
        <v>8</v>
      </c>
      <c r="B15" s="140" t="s">
        <v>3</v>
      </c>
      <c r="C15" s="193">
        <f>C9+C8</f>
        <v>1511.4866500000001</v>
      </c>
      <c r="D15" s="193">
        <f>D9+D8</f>
        <v>-357.49421000000001</v>
      </c>
    </row>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sheetData>
  <mergeCells count="3">
    <mergeCell ref="C4:D5"/>
    <mergeCell ref="C6:C7"/>
    <mergeCell ref="D6:D7"/>
  </mergeCells>
  <hyperlinks>
    <hyperlink ref="F4" location="Index!A1" display="Index"/>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2D050"/>
  </sheetPr>
  <dimension ref="A1:F21"/>
  <sheetViews>
    <sheetView showGridLines="0" workbookViewId="0">
      <selection activeCell="D24" sqref="D24"/>
    </sheetView>
  </sheetViews>
  <sheetFormatPr defaultColWidth="9.140625" defaultRowHeight="15" x14ac:dyDescent="0.25"/>
  <cols>
    <col min="1" max="1" width="5" style="70" customWidth="1"/>
    <col min="2" max="2" width="73.85546875" style="70" customWidth="1"/>
    <col min="3" max="4" width="14.28515625" style="70" customWidth="1"/>
    <col min="5" max="6" width="8.5703125" style="70" customWidth="1"/>
    <col min="7" max="16384" width="9.140625" style="70"/>
  </cols>
  <sheetData>
    <row r="1" spans="1:6" ht="15" customHeight="1" x14ac:dyDescent="0.25">
      <c r="A1" s="16" t="s">
        <v>217</v>
      </c>
      <c r="C1" s="51"/>
      <c r="D1" s="51"/>
    </row>
    <row r="2" spans="1:6" ht="15" customHeight="1" x14ac:dyDescent="0.25">
      <c r="A2" s="16"/>
      <c r="C2" s="51"/>
      <c r="D2" s="51"/>
    </row>
    <row r="3" spans="1:6" ht="15" customHeight="1" x14ac:dyDescent="0.25">
      <c r="B3" s="51"/>
      <c r="C3" s="21" t="s">
        <v>260</v>
      </c>
      <c r="D3" s="21" t="s">
        <v>261</v>
      </c>
    </row>
    <row r="4" spans="1:6" ht="15.75" customHeight="1" x14ac:dyDescent="0.25">
      <c r="A4" s="290" t="s">
        <v>373</v>
      </c>
      <c r="B4" s="290"/>
      <c r="C4" s="288" t="s">
        <v>240</v>
      </c>
      <c r="D4" s="288" t="s">
        <v>241</v>
      </c>
      <c r="F4" s="80" t="s">
        <v>184</v>
      </c>
    </row>
    <row r="5" spans="1:6" ht="15" customHeight="1" x14ac:dyDescent="0.25">
      <c r="A5" s="290"/>
      <c r="B5" s="290"/>
      <c r="C5" s="288"/>
      <c r="D5" s="288"/>
      <c r="F5" s="74"/>
    </row>
    <row r="6" spans="1:6" ht="15" customHeight="1" x14ac:dyDescent="0.25">
      <c r="A6" s="290"/>
      <c r="B6" s="290"/>
      <c r="C6" s="289"/>
      <c r="D6" s="289"/>
      <c r="F6" s="74"/>
    </row>
    <row r="7" spans="1:6" x14ac:dyDescent="0.25">
      <c r="A7" s="138">
        <v>1</v>
      </c>
      <c r="B7" s="171" t="s">
        <v>218</v>
      </c>
      <c r="C7" s="174">
        <v>9171</v>
      </c>
      <c r="D7" s="139"/>
    </row>
    <row r="8" spans="1:6" ht="15" customHeight="1" x14ac:dyDescent="0.25">
      <c r="A8" s="92">
        <v>2</v>
      </c>
      <c r="B8" s="89" t="s">
        <v>219</v>
      </c>
      <c r="C8" s="215">
        <v>5375</v>
      </c>
      <c r="D8" s="69"/>
    </row>
    <row r="9" spans="1:6" ht="15" customHeight="1" x14ac:dyDescent="0.25">
      <c r="A9" s="92">
        <v>3</v>
      </c>
      <c r="B9" s="89" t="s">
        <v>220</v>
      </c>
      <c r="C9" s="107">
        <v>-1499</v>
      </c>
      <c r="D9" s="69"/>
    </row>
    <row r="10" spans="1:6" x14ac:dyDescent="0.25">
      <c r="A10" s="92">
        <v>4</v>
      </c>
      <c r="B10" s="89" t="s">
        <v>221</v>
      </c>
      <c r="C10" s="215">
        <v>-713</v>
      </c>
      <c r="D10" s="69"/>
    </row>
    <row r="11" spans="1:6" x14ac:dyDescent="0.25">
      <c r="A11" s="92">
        <v>5</v>
      </c>
      <c r="B11" s="89" t="s">
        <v>222</v>
      </c>
      <c r="C11" s="201"/>
      <c r="D11" s="69"/>
    </row>
    <row r="12" spans="1:6" x14ac:dyDescent="0.25">
      <c r="A12" s="92">
        <v>6</v>
      </c>
      <c r="B12" s="89" t="s">
        <v>223</v>
      </c>
      <c r="C12" s="215">
        <v>364</v>
      </c>
      <c r="D12" s="69"/>
    </row>
    <row r="13" spans="1:6" x14ac:dyDescent="0.25">
      <c r="A13" s="92">
        <v>7</v>
      </c>
      <c r="B13" s="89" t="s">
        <v>224</v>
      </c>
      <c r="C13" s="215"/>
      <c r="D13" s="69"/>
    </row>
    <row r="14" spans="1:6" x14ac:dyDescent="0.25">
      <c r="A14" s="92">
        <v>8</v>
      </c>
      <c r="B14" s="89" t="s">
        <v>225</v>
      </c>
      <c r="C14" s="107"/>
      <c r="D14" s="69"/>
    </row>
    <row r="15" spans="1:6" x14ac:dyDescent="0.25">
      <c r="A15" s="172">
        <v>9</v>
      </c>
      <c r="B15" s="173" t="s">
        <v>226</v>
      </c>
      <c r="C15" s="174">
        <v>12698</v>
      </c>
      <c r="D15" s="137"/>
    </row>
    <row r="16" spans="1:6" x14ac:dyDescent="0.25">
      <c r="A16" s="93">
        <v>10</v>
      </c>
      <c r="B16" s="89" t="s">
        <v>288</v>
      </c>
      <c r="C16" s="212"/>
    </row>
    <row r="17" spans="1:3" x14ac:dyDescent="0.25">
      <c r="A17" s="93">
        <v>11</v>
      </c>
      <c r="B17" s="89" t="s">
        <v>289</v>
      </c>
      <c r="C17" s="108"/>
    </row>
    <row r="20" spans="1:3" x14ac:dyDescent="0.25">
      <c r="C20" s="239"/>
    </row>
    <row r="21" spans="1:3" x14ac:dyDescent="0.25">
      <c r="C21" s="71"/>
    </row>
  </sheetData>
  <mergeCells count="3">
    <mergeCell ref="C4:C6"/>
    <mergeCell ref="D4:D6"/>
    <mergeCell ref="A4:B6"/>
  </mergeCells>
  <hyperlinks>
    <hyperlink ref="F4" location="Index!A1" display="Index"/>
  </hyperlinks>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2D050"/>
  </sheetPr>
  <dimension ref="A1:E17"/>
  <sheetViews>
    <sheetView showGridLines="0" workbookViewId="0">
      <selection activeCell="G23" sqref="G23"/>
    </sheetView>
  </sheetViews>
  <sheetFormatPr defaultColWidth="9.140625" defaultRowHeight="15" x14ac:dyDescent="0.25"/>
  <cols>
    <col min="1" max="1" width="5" style="70" customWidth="1"/>
    <col min="2" max="2" width="71.85546875" style="70" customWidth="1"/>
    <col min="3" max="3" width="13.7109375" style="70" customWidth="1"/>
    <col min="4" max="5" width="8.5703125" style="70" customWidth="1"/>
    <col min="6" max="16384" width="9.140625" style="70"/>
  </cols>
  <sheetData>
    <row r="1" spans="1:5" ht="12.75" customHeight="1" x14ac:dyDescent="0.25">
      <c r="A1" s="16" t="s">
        <v>290</v>
      </c>
      <c r="C1" s="51"/>
    </row>
    <row r="2" spans="1:5" ht="12.75" customHeight="1" x14ac:dyDescent="0.25">
      <c r="B2" s="51"/>
      <c r="C2" s="51"/>
    </row>
    <row r="3" spans="1:5" ht="15.75" customHeight="1" x14ac:dyDescent="0.25">
      <c r="A3" s="290" t="s">
        <v>373</v>
      </c>
      <c r="B3" s="290"/>
      <c r="C3" s="291" t="s">
        <v>254</v>
      </c>
      <c r="E3" s="80" t="s">
        <v>184</v>
      </c>
    </row>
    <row r="4" spans="1:5" ht="15.75" customHeight="1" x14ac:dyDescent="0.25">
      <c r="A4" s="290"/>
      <c r="B4" s="290"/>
      <c r="C4" s="291"/>
      <c r="E4" s="96"/>
    </row>
    <row r="5" spans="1:5" ht="18.75" customHeight="1" x14ac:dyDescent="0.25">
      <c r="A5" s="290"/>
      <c r="B5" s="290"/>
      <c r="C5" s="291"/>
      <c r="E5" s="74"/>
    </row>
    <row r="6" spans="1:5" x14ac:dyDescent="0.25">
      <c r="A6" s="138">
        <v>1</v>
      </c>
      <c r="B6" s="171" t="s">
        <v>218</v>
      </c>
      <c r="C6" s="174">
        <v>21343.897019068201</v>
      </c>
    </row>
    <row r="7" spans="1:5" ht="15.75" customHeight="1" x14ac:dyDescent="0.25">
      <c r="A7" s="92">
        <v>2</v>
      </c>
      <c r="B7" s="89" t="s">
        <v>255</v>
      </c>
      <c r="C7" s="107">
        <v>9129.6697414907994</v>
      </c>
    </row>
    <row r="8" spans="1:5" ht="15.75" customHeight="1" x14ac:dyDescent="0.25">
      <c r="A8" s="92">
        <v>3</v>
      </c>
      <c r="B8" s="89" t="s">
        <v>256</v>
      </c>
      <c r="C8" s="107">
        <v>-1852.9764581592001</v>
      </c>
    </row>
    <row r="9" spans="1:5" ht="15.75" customHeight="1" x14ac:dyDescent="0.25">
      <c r="A9" s="92">
        <v>4</v>
      </c>
      <c r="B9" s="89" t="s">
        <v>257</v>
      </c>
      <c r="C9" s="107">
        <v>-698.48976145610004</v>
      </c>
    </row>
    <row r="10" spans="1:5" ht="15.75" customHeight="1" x14ac:dyDescent="0.25">
      <c r="A10" s="92">
        <v>5</v>
      </c>
      <c r="B10" s="89" t="s">
        <v>258</v>
      </c>
      <c r="C10" s="73">
        <v>-1185.9349103857001</v>
      </c>
    </row>
    <row r="11" spans="1:5" ht="15.75" customHeight="1" x14ac:dyDescent="0.25">
      <c r="A11" s="172">
        <v>6</v>
      </c>
      <c r="B11" s="173" t="s">
        <v>226</v>
      </c>
      <c r="C11" s="174">
        <v>26736.165630558</v>
      </c>
    </row>
    <row r="17" spans="3:3" x14ac:dyDescent="0.25">
      <c r="C17" s="71"/>
    </row>
  </sheetData>
  <mergeCells count="2">
    <mergeCell ref="C3:C5"/>
    <mergeCell ref="A3:B5"/>
  </mergeCells>
  <hyperlinks>
    <hyperlink ref="E3" location="Index!A1" display="Index"/>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2D050"/>
  </sheetPr>
  <dimension ref="A1:K17"/>
  <sheetViews>
    <sheetView showGridLines="0" workbookViewId="0">
      <selection activeCell="E4" sqref="E4:E7"/>
    </sheetView>
  </sheetViews>
  <sheetFormatPr defaultColWidth="9.140625" defaultRowHeight="12.75" x14ac:dyDescent="0.2"/>
  <cols>
    <col min="1" max="1" width="5" style="15" customWidth="1"/>
    <col min="2" max="2" width="25.28515625" style="15" customWidth="1"/>
    <col min="3" max="3" width="14.7109375" style="15" customWidth="1"/>
    <col min="4" max="4" width="13.7109375" style="15" customWidth="1"/>
    <col min="5" max="5" width="14.7109375" style="15" customWidth="1"/>
    <col min="6" max="6" width="14.85546875" style="15" customWidth="1"/>
    <col min="7" max="7" width="13.5703125" style="15" customWidth="1"/>
    <col min="8" max="9" width="8.5703125" style="15" customWidth="1"/>
    <col min="10" max="16384" width="9.140625" style="15"/>
  </cols>
  <sheetData>
    <row r="1" spans="1:11" ht="12.75" customHeight="1" x14ac:dyDescent="0.2">
      <c r="A1" s="16" t="s">
        <v>227</v>
      </c>
    </row>
    <row r="2" spans="1:11" ht="12.75" customHeight="1" x14ac:dyDescent="0.2"/>
    <row r="3" spans="1:11" ht="12.75" customHeight="1" x14ac:dyDescent="0.2">
      <c r="C3" s="21" t="s">
        <v>260</v>
      </c>
      <c r="D3" s="21" t="s">
        <v>261</v>
      </c>
      <c r="E3" s="21" t="s">
        <v>262</v>
      </c>
      <c r="F3" s="21" t="s">
        <v>263</v>
      </c>
      <c r="G3" s="21" t="s">
        <v>264</v>
      </c>
    </row>
    <row r="4" spans="1:11" ht="15.75" customHeight="1" x14ac:dyDescent="0.2">
      <c r="A4" s="142"/>
      <c r="B4" s="142"/>
      <c r="C4" s="291" t="s">
        <v>250</v>
      </c>
      <c r="D4" s="291" t="s">
        <v>251</v>
      </c>
      <c r="E4" s="291" t="s">
        <v>252</v>
      </c>
      <c r="F4" s="291" t="s">
        <v>253</v>
      </c>
      <c r="G4" s="291" t="s">
        <v>291</v>
      </c>
      <c r="I4" s="80" t="s">
        <v>184</v>
      </c>
    </row>
    <row r="5" spans="1:11" ht="15" customHeight="1" x14ac:dyDescent="0.2">
      <c r="A5" s="292" t="s">
        <v>373</v>
      </c>
      <c r="B5" s="292"/>
      <c r="C5" s="291"/>
      <c r="D5" s="291"/>
      <c r="E5" s="291"/>
      <c r="F5" s="291"/>
      <c r="G5" s="291"/>
    </row>
    <row r="6" spans="1:11" ht="15" customHeight="1" x14ac:dyDescent="0.2">
      <c r="A6" s="292"/>
      <c r="B6" s="292"/>
      <c r="C6" s="291"/>
      <c r="D6" s="291"/>
      <c r="E6" s="291"/>
      <c r="F6" s="291"/>
      <c r="G6" s="291"/>
      <c r="I6" s="74"/>
    </row>
    <row r="7" spans="1:11" ht="15" customHeight="1" x14ac:dyDescent="0.2">
      <c r="A7" s="292"/>
      <c r="B7" s="292"/>
      <c r="C7" s="293"/>
      <c r="D7" s="293"/>
      <c r="E7" s="293"/>
      <c r="F7" s="293"/>
      <c r="G7" s="293"/>
    </row>
    <row r="8" spans="1:11" ht="15" customHeight="1" x14ac:dyDescent="0.2">
      <c r="A8" s="92">
        <v>1</v>
      </c>
      <c r="B8" s="72" t="s">
        <v>195</v>
      </c>
      <c r="C8" s="196">
        <v>43502.506401165701</v>
      </c>
      <c r="D8" s="196">
        <v>736395.45135199802</v>
      </c>
      <c r="E8" s="196">
        <v>732439.37514499901</v>
      </c>
      <c r="F8" s="196">
        <v>3956.0762070000001</v>
      </c>
      <c r="G8" s="73"/>
    </row>
    <row r="9" spans="1:11" ht="15" customHeight="1" x14ac:dyDescent="0.2">
      <c r="A9" s="92">
        <v>2</v>
      </c>
      <c r="B9" s="72" t="s">
        <v>228</v>
      </c>
      <c r="C9" s="196"/>
      <c r="D9" s="201"/>
      <c r="E9" s="201"/>
      <c r="F9" s="201"/>
      <c r="G9" s="73"/>
      <c r="K9" s="19"/>
    </row>
    <row r="10" spans="1:11" ht="15" customHeight="1" x14ac:dyDescent="0.2">
      <c r="A10" s="135">
        <v>3</v>
      </c>
      <c r="B10" s="121" t="s">
        <v>229</v>
      </c>
      <c r="C10" s="193">
        <f>+C8</f>
        <v>43502.506401165701</v>
      </c>
      <c r="D10" s="193">
        <f t="shared" ref="D10:F10" si="0">+D8</f>
        <v>736395.45135199802</v>
      </c>
      <c r="E10" s="193">
        <f t="shared" si="0"/>
        <v>732439.37514499901</v>
      </c>
      <c r="F10" s="193">
        <f t="shared" si="0"/>
        <v>3956.0762070000001</v>
      </c>
      <c r="G10" s="141"/>
    </row>
    <row r="11" spans="1:11" ht="15" customHeight="1" x14ac:dyDescent="0.2">
      <c r="A11" s="92">
        <v>4</v>
      </c>
      <c r="B11" s="72" t="s">
        <v>199</v>
      </c>
      <c r="C11" s="196">
        <v>350.56590805680003</v>
      </c>
      <c r="D11" s="196">
        <v>18346.441739999998</v>
      </c>
      <c r="E11" s="196">
        <v>18301.725241</v>
      </c>
      <c r="F11" s="196">
        <v>44.716498999999999</v>
      </c>
      <c r="G11" s="73"/>
    </row>
    <row r="12" spans="1:11" x14ac:dyDescent="0.2">
      <c r="A12" s="92"/>
      <c r="C12" s="45"/>
      <c r="D12" s="45"/>
      <c r="E12" s="45"/>
      <c r="F12" s="45"/>
      <c r="G12" s="45"/>
    </row>
    <row r="15" spans="1:11" x14ac:dyDescent="0.2">
      <c r="C15" s="19"/>
      <c r="D15" s="19"/>
    </row>
    <row r="16" spans="1:11" x14ac:dyDescent="0.2">
      <c r="C16" s="19"/>
      <c r="D16" s="19"/>
    </row>
    <row r="17" spans="3:5" x14ac:dyDescent="0.2">
      <c r="C17" s="49"/>
      <c r="D17" s="49"/>
      <c r="E17" s="49"/>
    </row>
  </sheetData>
  <mergeCells count="6">
    <mergeCell ref="A5:B7"/>
    <mergeCell ref="G4:G7"/>
    <mergeCell ref="F4:F7"/>
    <mergeCell ref="E4:E7"/>
    <mergeCell ref="D4:D7"/>
    <mergeCell ref="C4:C7"/>
  </mergeCells>
  <hyperlinks>
    <hyperlink ref="I4" location="Index!A1" display="Index"/>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B45E6"/>
  </sheetPr>
  <dimension ref="A1:N28"/>
  <sheetViews>
    <sheetView showGridLines="0" workbookViewId="0">
      <selection activeCell="A26" sqref="A26"/>
    </sheetView>
  </sheetViews>
  <sheetFormatPr defaultColWidth="9.140625" defaultRowHeight="12.75" x14ac:dyDescent="0.2"/>
  <cols>
    <col min="1" max="1" width="5" style="15" customWidth="1"/>
    <col min="2" max="2" width="43.5703125" style="15" bestFit="1" customWidth="1"/>
    <col min="3" max="4" width="11.42578125" style="15" customWidth="1"/>
    <col min="5" max="5" width="0.5703125" style="15" customWidth="1"/>
    <col min="6" max="7" width="11.42578125" style="15" customWidth="1"/>
    <col min="8" max="8" width="0.5703125" style="15" customWidth="1"/>
    <col min="9" max="10" width="11.42578125" style="15" customWidth="1"/>
    <col min="11" max="12" width="8.5703125" style="15" customWidth="1"/>
    <col min="13" max="13" width="9.140625" style="15"/>
    <col min="14" max="14" width="15.42578125" style="15" bestFit="1" customWidth="1"/>
    <col min="15" max="16384" width="9.140625" style="15"/>
  </cols>
  <sheetData>
    <row r="1" spans="1:14" ht="15" customHeight="1" x14ac:dyDescent="0.2">
      <c r="A1" s="16" t="s">
        <v>242</v>
      </c>
    </row>
    <row r="2" spans="1:14" ht="15" customHeight="1" x14ac:dyDescent="0.2">
      <c r="A2" s="16"/>
    </row>
    <row r="3" spans="1:14" ht="15.75" customHeight="1" x14ac:dyDescent="0.2">
      <c r="C3" s="21" t="s">
        <v>260</v>
      </c>
      <c r="D3" s="21" t="s">
        <v>261</v>
      </c>
      <c r="E3" s="21"/>
      <c r="F3" s="21" t="s">
        <v>262</v>
      </c>
      <c r="G3" s="21" t="s">
        <v>263</v>
      </c>
      <c r="H3" s="21"/>
      <c r="I3" s="21" t="s">
        <v>264</v>
      </c>
      <c r="J3" s="21" t="s">
        <v>265</v>
      </c>
    </row>
    <row r="4" spans="1:14" ht="15.75" customHeight="1" x14ac:dyDescent="0.2">
      <c r="A4" s="144" t="s">
        <v>373</v>
      </c>
      <c r="B4" s="149"/>
      <c r="C4" s="243" t="s">
        <v>146</v>
      </c>
      <c r="D4" s="243"/>
      <c r="E4" s="149"/>
      <c r="F4" s="294" t="s">
        <v>147</v>
      </c>
      <c r="G4" s="294"/>
      <c r="H4" s="149"/>
      <c r="I4" s="264" t="s">
        <v>304</v>
      </c>
      <c r="J4" s="264"/>
      <c r="L4" s="80" t="s">
        <v>184</v>
      </c>
    </row>
    <row r="5" spans="1:14" ht="14.25" customHeight="1" x14ac:dyDescent="0.2">
      <c r="A5" s="142"/>
      <c r="B5" s="149"/>
      <c r="C5" s="244"/>
      <c r="D5" s="244"/>
      <c r="E5" s="153"/>
      <c r="F5" s="295"/>
      <c r="G5" s="295"/>
      <c r="H5" s="145"/>
      <c r="I5" s="245"/>
      <c r="J5" s="245"/>
    </row>
    <row r="6" spans="1:14" ht="29.25" customHeight="1" x14ac:dyDescent="0.2">
      <c r="A6" s="142"/>
      <c r="B6" s="144" t="s">
        <v>19</v>
      </c>
      <c r="C6" s="175" t="s">
        <v>148</v>
      </c>
      <c r="D6" s="175" t="s">
        <v>149</v>
      </c>
      <c r="E6" s="175"/>
      <c r="F6" s="175" t="s">
        <v>148</v>
      </c>
      <c r="G6" s="175" t="s">
        <v>149</v>
      </c>
      <c r="H6" s="175"/>
      <c r="I6" s="175" t="s">
        <v>303</v>
      </c>
      <c r="J6" s="175" t="s">
        <v>305</v>
      </c>
    </row>
    <row r="7" spans="1:14" ht="15" customHeight="1" x14ac:dyDescent="0.2">
      <c r="A7" s="92">
        <v>1</v>
      </c>
      <c r="B7" s="90" t="s">
        <v>0</v>
      </c>
      <c r="C7" s="184">
        <v>217466.91192899999</v>
      </c>
      <c r="D7" s="184">
        <v>156.77117999999999</v>
      </c>
      <c r="E7" s="184"/>
      <c r="F7" s="184">
        <v>217466.822098</v>
      </c>
      <c r="G7" s="184">
        <v>4.0681430000000001</v>
      </c>
      <c r="H7" s="184"/>
      <c r="I7" s="184">
        <v>232.55670900000001</v>
      </c>
      <c r="J7" s="205">
        <f>I7/SUM(F7+G7)</f>
        <v>1.0693693705041717E-3</v>
      </c>
    </row>
    <row r="8" spans="1:14" ht="15" customHeight="1" x14ac:dyDescent="0.2">
      <c r="A8" s="92">
        <v>2</v>
      </c>
      <c r="B8" s="90" t="s">
        <v>28</v>
      </c>
      <c r="C8" s="184">
        <v>2216.0694450000001</v>
      </c>
      <c r="D8" s="184">
        <v>3759.7783810000001</v>
      </c>
      <c r="E8" s="184"/>
      <c r="F8" s="184">
        <v>2556.1188539999998</v>
      </c>
      <c r="G8" s="184">
        <v>759.48236599999996</v>
      </c>
      <c r="H8" s="184"/>
      <c r="I8" s="184">
        <v>663.12024399999996</v>
      </c>
      <c r="J8" s="205">
        <f t="shared" ref="J8:J21" si="0">I8/SUM(F8+G8)</f>
        <v>0.2</v>
      </c>
      <c r="L8" s="48"/>
    </row>
    <row r="9" spans="1:14" ht="15" customHeight="1" x14ac:dyDescent="0.2">
      <c r="A9" s="92">
        <v>3</v>
      </c>
      <c r="B9" s="90" t="s">
        <v>4</v>
      </c>
      <c r="C9" s="184">
        <v>885.07379300000002</v>
      </c>
      <c r="D9" s="184">
        <v>8.8018590000000003</v>
      </c>
      <c r="E9" s="184"/>
      <c r="F9" s="184">
        <v>604.01664700000003</v>
      </c>
      <c r="G9" s="184">
        <v>0.96035199999999998</v>
      </c>
      <c r="H9" s="184"/>
      <c r="I9" s="184">
        <v>302.48850099999999</v>
      </c>
      <c r="J9" s="205">
        <f t="shared" si="0"/>
        <v>0.5000000024794331</v>
      </c>
      <c r="L9" s="48"/>
    </row>
    <row r="10" spans="1:14" ht="15" customHeight="1" x14ac:dyDescent="0.2">
      <c r="A10" s="92">
        <v>4</v>
      </c>
      <c r="B10" s="90" t="s">
        <v>20</v>
      </c>
      <c r="C10" s="184">
        <v>0</v>
      </c>
      <c r="D10" s="184">
        <v>0</v>
      </c>
      <c r="E10" s="184"/>
      <c r="F10" s="184">
        <v>1532.4793609999999</v>
      </c>
      <c r="G10" s="184">
        <v>353.65726699999999</v>
      </c>
      <c r="H10" s="184"/>
      <c r="I10" s="184">
        <v>0</v>
      </c>
      <c r="J10" s="205">
        <f t="shared" si="0"/>
        <v>0</v>
      </c>
      <c r="L10" s="48"/>
    </row>
    <row r="11" spans="1:14" ht="15" customHeight="1" x14ac:dyDescent="0.2">
      <c r="A11" s="92">
        <v>6</v>
      </c>
      <c r="B11" s="90" t="s">
        <v>5</v>
      </c>
      <c r="C11" s="184">
        <v>43214.531857000002</v>
      </c>
      <c r="D11" s="184">
        <v>3924.388058</v>
      </c>
      <c r="E11" s="184"/>
      <c r="F11" s="184">
        <v>43214.531857000002</v>
      </c>
      <c r="G11" s="184">
        <v>2019.780548</v>
      </c>
      <c r="H11" s="184"/>
      <c r="I11" s="184">
        <v>11110.045426999999</v>
      </c>
      <c r="J11" s="205">
        <f t="shared" si="0"/>
        <v>0.24561101598113255</v>
      </c>
      <c r="L11" s="48"/>
    </row>
    <row r="12" spans="1:14" ht="15" customHeight="1" x14ac:dyDescent="0.2">
      <c r="A12" s="92">
        <v>7</v>
      </c>
      <c r="B12" s="90" t="s">
        <v>1</v>
      </c>
      <c r="C12" s="184">
        <v>293424.01836300001</v>
      </c>
      <c r="D12" s="184">
        <v>59363.260878000001</v>
      </c>
      <c r="E12" s="184"/>
      <c r="F12" s="184">
        <v>285240.59920699999</v>
      </c>
      <c r="G12" s="184">
        <v>21015.031278999999</v>
      </c>
      <c r="H12" s="184"/>
      <c r="I12" s="184">
        <v>303107.56309900002</v>
      </c>
      <c r="J12" s="205">
        <f t="shared" si="0"/>
        <v>0.98972078527338658</v>
      </c>
      <c r="L12" s="48"/>
    </row>
    <row r="13" spans="1:14" ht="15" customHeight="1" x14ac:dyDescent="0.2">
      <c r="A13" s="92">
        <v>8</v>
      </c>
      <c r="B13" s="90" t="s">
        <v>2</v>
      </c>
      <c r="C13" s="184">
        <v>110055.372155</v>
      </c>
      <c r="D13" s="184">
        <v>55356.004679999998</v>
      </c>
      <c r="E13" s="184"/>
      <c r="F13" s="184">
        <v>109767.10867099999</v>
      </c>
      <c r="G13" s="184">
        <v>8930.0814730000002</v>
      </c>
      <c r="H13" s="184"/>
      <c r="I13" s="184">
        <v>82301.236076999994</v>
      </c>
      <c r="J13" s="205">
        <f t="shared" si="0"/>
        <v>0.6933713930140597</v>
      </c>
      <c r="L13" s="48"/>
    </row>
    <row r="14" spans="1:14" ht="15" customHeight="1" x14ac:dyDescent="0.2">
      <c r="A14" s="92">
        <v>9</v>
      </c>
      <c r="B14" s="90" t="s">
        <v>7</v>
      </c>
      <c r="C14" s="184">
        <v>360429.79680000001</v>
      </c>
      <c r="D14" s="184">
        <v>3636.9294759999998</v>
      </c>
      <c r="E14" s="184"/>
      <c r="F14" s="184">
        <v>360094.80433200003</v>
      </c>
      <c r="G14" s="184">
        <v>1249.5100729999999</v>
      </c>
      <c r="H14" s="184"/>
      <c r="I14" s="184">
        <v>137795.108978</v>
      </c>
      <c r="J14" s="205">
        <f t="shared" si="0"/>
        <v>0.38134018852599744</v>
      </c>
      <c r="L14" s="48"/>
    </row>
    <row r="15" spans="1:14" ht="15" customHeight="1" x14ac:dyDescent="0.2">
      <c r="A15" s="92">
        <v>10</v>
      </c>
      <c r="B15" s="90" t="s">
        <v>8</v>
      </c>
      <c r="C15" s="184">
        <v>18729.362799999999</v>
      </c>
      <c r="D15" s="184">
        <v>423.48880600000001</v>
      </c>
      <c r="E15" s="184"/>
      <c r="F15" s="184">
        <v>18698.452284999999</v>
      </c>
      <c r="G15" s="184">
        <v>196.78465499999999</v>
      </c>
      <c r="H15" s="184"/>
      <c r="I15" s="184">
        <v>24872.624196000001</v>
      </c>
      <c r="J15" s="205">
        <f t="shared" si="0"/>
        <v>1.31634359891758</v>
      </c>
      <c r="L15" s="48"/>
      <c r="N15" s="49"/>
    </row>
    <row r="16" spans="1:14" ht="15" customHeight="1" x14ac:dyDescent="0.2">
      <c r="A16" s="92">
        <v>11</v>
      </c>
      <c r="B16" s="90" t="s">
        <v>29</v>
      </c>
      <c r="C16" s="184">
        <v>1994.0729699999999</v>
      </c>
      <c r="D16" s="184">
        <v>0</v>
      </c>
      <c r="E16" s="184"/>
      <c r="F16" s="184">
        <v>1994.0729699999999</v>
      </c>
      <c r="G16" s="184">
        <v>0</v>
      </c>
      <c r="H16" s="184"/>
      <c r="I16" s="184">
        <v>2991.1094509999998</v>
      </c>
      <c r="J16" s="205">
        <f t="shared" si="0"/>
        <v>1.4999999979940553</v>
      </c>
      <c r="L16" s="48"/>
    </row>
    <row r="17" spans="1:14" ht="15" customHeight="1" x14ac:dyDescent="0.2">
      <c r="A17" s="92">
        <v>12</v>
      </c>
      <c r="B17" s="181" t="s">
        <v>269</v>
      </c>
      <c r="C17" s="184">
        <v>0</v>
      </c>
      <c r="D17" s="184">
        <v>0</v>
      </c>
      <c r="E17" s="184"/>
      <c r="F17" s="184">
        <v>0</v>
      </c>
      <c r="G17" s="184">
        <v>0</v>
      </c>
      <c r="H17" s="184"/>
      <c r="I17" s="184">
        <v>0</v>
      </c>
      <c r="J17" s="205"/>
      <c r="L17" s="48"/>
    </row>
    <row r="18" spans="1:14" ht="15" customHeight="1" x14ac:dyDescent="0.2">
      <c r="A18" s="92">
        <v>14</v>
      </c>
      <c r="B18" s="90" t="s">
        <v>185</v>
      </c>
      <c r="C18" s="184">
        <v>2853.447776</v>
      </c>
      <c r="D18" s="184">
        <v>0</v>
      </c>
      <c r="E18" s="184"/>
      <c r="F18" s="184">
        <v>2853.447776</v>
      </c>
      <c r="G18" s="184">
        <v>0</v>
      </c>
      <c r="H18" s="184"/>
      <c r="I18" s="184">
        <v>2683.9998730000002</v>
      </c>
      <c r="J18" s="205">
        <f t="shared" si="0"/>
        <v>0.94061643446738175</v>
      </c>
      <c r="L18" s="48"/>
    </row>
    <row r="19" spans="1:14" ht="15" customHeight="1" x14ac:dyDescent="0.2">
      <c r="A19" s="92">
        <v>15</v>
      </c>
      <c r="B19" s="90" t="s">
        <v>6</v>
      </c>
      <c r="C19" s="184">
        <v>4724.7623519999997</v>
      </c>
      <c r="D19" s="184">
        <v>0</v>
      </c>
      <c r="E19" s="184"/>
      <c r="F19" s="184">
        <v>4724.7623519999997</v>
      </c>
      <c r="G19" s="184">
        <v>0</v>
      </c>
      <c r="H19" s="184"/>
      <c r="I19" s="184">
        <v>4724.7623519999997</v>
      </c>
      <c r="J19" s="205">
        <f t="shared" si="0"/>
        <v>1</v>
      </c>
      <c r="L19" s="48"/>
    </row>
    <row r="20" spans="1:14" ht="15" customHeight="1" x14ac:dyDescent="0.2">
      <c r="A20" s="92">
        <v>16</v>
      </c>
      <c r="B20" s="90" t="s">
        <v>21</v>
      </c>
      <c r="C20" s="184">
        <v>34430.877705999999</v>
      </c>
      <c r="D20" s="184">
        <v>189.91330500000001</v>
      </c>
      <c r="E20" s="184"/>
      <c r="F20" s="184">
        <v>36196.727455</v>
      </c>
      <c r="G20" s="184">
        <v>21.828056</v>
      </c>
      <c r="H20" s="184"/>
      <c r="I20" s="184">
        <v>36098.929111999998</v>
      </c>
      <c r="J20" s="205">
        <f t="shared" si="0"/>
        <v>0.99669709635538417</v>
      </c>
      <c r="L20" s="48"/>
    </row>
    <row r="21" spans="1:14" ht="15" customHeight="1" x14ac:dyDescent="0.2">
      <c r="A21" s="172">
        <v>17</v>
      </c>
      <c r="B21" s="126" t="s">
        <v>3</v>
      </c>
      <c r="C21" s="132">
        <f>SUM(C7:C20)</f>
        <v>1090424.297946</v>
      </c>
      <c r="D21" s="132">
        <f>SUM(D7:D20)</f>
        <v>126819.336623</v>
      </c>
      <c r="E21" s="132">
        <f t="shared" ref="E21:G21" si="1">SUM(E7:E20)</f>
        <v>0</v>
      </c>
      <c r="F21" s="132">
        <f t="shared" si="1"/>
        <v>1084943.943865</v>
      </c>
      <c r="G21" s="132">
        <f t="shared" si="1"/>
        <v>34551.184212</v>
      </c>
      <c r="H21" s="132">
        <f t="shared" ref="H21" si="2">SUM(H7:H20)</f>
        <v>0</v>
      </c>
      <c r="I21" s="132">
        <f t="shared" ref="I21" si="3">SUM(I7:I20)</f>
        <v>606883.54401900002</v>
      </c>
      <c r="J21" s="216">
        <f t="shared" si="0"/>
        <v>0.54210467629409631</v>
      </c>
      <c r="L21" s="48"/>
      <c r="N21" s="49"/>
    </row>
    <row r="22" spans="1:14" ht="15" customHeight="1" x14ac:dyDescent="0.2">
      <c r="B22" s="84"/>
      <c r="C22" s="23"/>
      <c r="D22" s="23"/>
      <c r="E22" s="23"/>
      <c r="F22" s="23"/>
      <c r="G22" s="23"/>
      <c r="H22" s="23"/>
      <c r="I22" s="63"/>
      <c r="J22" s="63"/>
    </row>
    <row r="23" spans="1:14" ht="12.75" customHeight="1" x14ac:dyDescent="0.2">
      <c r="J23" s="184"/>
    </row>
    <row r="24" spans="1:14" x14ac:dyDescent="0.2">
      <c r="A24" s="16" t="s">
        <v>379</v>
      </c>
      <c r="I24" s="19"/>
    </row>
    <row r="25" spans="1:14" x14ac:dyDescent="0.2">
      <c r="A25" s="15" t="s">
        <v>383</v>
      </c>
      <c r="I25" s="19"/>
    </row>
    <row r="26" spans="1:14" x14ac:dyDescent="0.2">
      <c r="A26" s="15" t="s">
        <v>380</v>
      </c>
    </row>
    <row r="27" spans="1:14" x14ac:dyDescent="0.2">
      <c r="A27" s="15" t="s">
        <v>381</v>
      </c>
    </row>
    <row r="28" spans="1:14" x14ac:dyDescent="0.2">
      <c r="A28" s="15" t="s">
        <v>382</v>
      </c>
    </row>
  </sheetData>
  <customSheetViews>
    <customSheetView guid="{E15FBE34-FE0E-4FB3-BF77-D720D4424F83}" showGridLines="0">
      <selection activeCell="G23" sqref="G23"/>
      <pageMargins left="0.7" right="0.7" top="0.75" bottom="0.75" header="0.3" footer="0.3"/>
    </customSheetView>
    <customSheetView guid="{B3B79DE6-B790-447F-9BF8-243B216057B6}" showGridLines="0">
      <selection activeCell="G23" sqref="G23"/>
      <pageMargins left="0.7" right="0.7" top="0.75" bottom="0.75" header="0.3" footer="0.3"/>
    </customSheetView>
    <customSheetView guid="{0886076D-53EA-4907-B727-AEB3E85E12E6}" showGridLines="0">
      <selection activeCell="J16" sqref="J16"/>
      <pageMargins left="0.7" right="0.7" top="0.75" bottom="0.75" header="0.3" footer="0.3"/>
    </customSheetView>
  </customSheetViews>
  <mergeCells count="3">
    <mergeCell ref="I4:J5"/>
    <mergeCell ref="F4:G5"/>
    <mergeCell ref="C4:D5"/>
  </mergeCells>
  <hyperlinks>
    <hyperlink ref="L4" location="Index!A1" display="Index"/>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B45E6"/>
  </sheetPr>
  <dimension ref="A1:O21"/>
  <sheetViews>
    <sheetView showGridLines="0" workbookViewId="0">
      <selection activeCell="G26" sqref="G26"/>
    </sheetView>
  </sheetViews>
  <sheetFormatPr defaultColWidth="9.140625" defaultRowHeight="12.75" x14ac:dyDescent="0.2"/>
  <cols>
    <col min="1" max="1" width="5" style="15" customWidth="1"/>
    <col min="2" max="2" width="43.5703125" style="15" bestFit="1" customWidth="1"/>
    <col min="3" max="13" width="9.5703125" style="15" customWidth="1"/>
    <col min="14" max="15" width="8.5703125" style="15" customWidth="1"/>
    <col min="16" max="16384" width="9.140625" style="15"/>
  </cols>
  <sheetData>
    <row r="1" spans="1:15" ht="15" customHeight="1" x14ac:dyDescent="0.2">
      <c r="A1" s="16" t="s">
        <v>243</v>
      </c>
    </row>
    <row r="2" spans="1:15" ht="15" customHeight="1" x14ac:dyDescent="0.2"/>
    <row r="3" spans="1:15" ht="15" customHeight="1" x14ac:dyDescent="0.2">
      <c r="A3" s="146" t="s">
        <v>373</v>
      </c>
      <c r="B3" s="142"/>
      <c r="C3" s="245" t="s">
        <v>150</v>
      </c>
      <c r="D3" s="245"/>
      <c r="E3" s="245"/>
      <c r="F3" s="245"/>
      <c r="G3" s="245"/>
      <c r="H3" s="245"/>
      <c r="I3" s="245"/>
      <c r="J3" s="245"/>
      <c r="K3" s="179"/>
      <c r="L3" s="298" t="s">
        <v>3</v>
      </c>
      <c r="M3" s="296" t="s">
        <v>31</v>
      </c>
      <c r="O3" s="80" t="s">
        <v>184</v>
      </c>
    </row>
    <row r="4" spans="1:15" ht="15" customHeight="1" x14ac:dyDescent="0.2">
      <c r="A4" s="144"/>
      <c r="B4" s="144" t="s">
        <v>19</v>
      </c>
      <c r="C4" s="164">
        <v>0</v>
      </c>
      <c r="D4" s="180">
        <v>0.1</v>
      </c>
      <c r="E4" s="164">
        <v>0.2</v>
      </c>
      <c r="F4" s="164">
        <v>0.35</v>
      </c>
      <c r="G4" s="164">
        <v>0.5</v>
      </c>
      <c r="H4" s="164">
        <v>0.75</v>
      </c>
      <c r="I4" s="164">
        <v>1</v>
      </c>
      <c r="J4" s="164">
        <v>1.5</v>
      </c>
      <c r="K4" s="180" t="s">
        <v>273</v>
      </c>
      <c r="L4" s="299"/>
      <c r="M4" s="297"/>
    </row>
    <row r="5" spans="1:15" ht="15" customHeight="1" x14ac:dyDescent="0.2">
      <c r="A5" s="92">
        <v>1</v>
      </c>
      <c r="B5" s="92" t="s">
        <v>0</v>
      </c>
      <c r="C5" s="184">
        <v>215636.284824</v>
      </c>
      <c r="D5" s="184">
        <v>1343.6437470000001</v>
      </c>
      <c r="E5" s="184">
        <v>490.96167000000003</v>
      </c>
      <c r="F5" s="184">
        <v>0</v>
      </c>
      <c r="G5" s="184">
        <v>0</v>
      </c>
      <c r="H5" s="184">
        <v>0</v>
      </c>
      <c r="I5" s="184">
        <v>0</v>
      </c>
      <c r="J5" s="184">
        <v>0</v>
      </c>
      <c r="K5" s="184"/>
      <c r="L5" s="184">
        <f>SUM(C5:K5)</f>
        <v>217470.89024099999</v>
      </c>
      <c r="M5" s="184">
        <v>0</v>
      </c>
    </row>
    <row r="6" spans="1:15" ht="15" customHeight="1" x14ac:dyDescent="0.2">
      <c r="A6" s="92">
        <v>2</v>
      </c>
      <c r="B6" s="92" t="s">
        <v>28</v>
      </c>
      <c r="C6" s="184">
        <v>0</v>
      </c>
      <c r="D6" s="184">
        <v>0</v>
      </c>
      <c r="E6" s="184">
        <v>3315.60122</v>
      </c>
      <c r="F6" s="184">
        <v>0</v>
      </c>
      <c r="G6" s="184">
        <v>0</v>
      </c>
      <c r="H6" s="184">
        <v>0</v>
      </c>
      <c r="I6" s="184">
        <v>0</v>
      </c>
      <c r="J6" s="184">
        <v>0</v>
      </c>
      <c r="K6" s="184"/>
      <c r="L6" s="184">
        <f t="shared" ref="L6:L18" si="0">SUM(C6:K6)</f>
        <v>3315.60122</v>
      </c>
      <c r="M6" s="184">
        <v>0</v>
      </c>
    </row>
    <row r="7" spans="1:15" ht="15" customHeight="1" x14ac:dyDescent="0.2">
      <c r="A7" s="92">
        <v>3</v>
      </c>
      <c r="B7" s="92" t="s">
        <v>4</v>
      </c>
      <c r="C7" s="184">
        <v>0</v>
      </c>
      <c r="D7" s="184">
        <v>0</v>
      </c>
      <c r="E7" s="184">
        <v>0</v>
      </c>
      <c r="F7" s="184">
        <v>0</v>
      </c>
      <c r="G7" s="184">
        <v>604.97699899999998</v>
      </c>
      <c r="H7" s="184">
        <v>0</v>
      </c>
      <c r="I7" s="184">
        <v>0</v>
      </c>
      <c r="J7" s="184">
        <v>0</v>
      </c>
      <c r="K7" s="184"/>
      <c r="L7" s="184">
        <f t="shared" si="0"/>
        <v>604.97699899999998</v>
      </c>
      <c r="M7" s="184">
        <v>0</v>
      </c>
    </row>
    <row r="8" spans="1:15" ht="15" customHeight="1" x14ac:dyDescent="0.2">
      <c r="A8" s="92">
        <v>4</v>
      </c>
      <c r="B8" s="92" t="s">
        <v>20</v>
      </c>
      <c r="C8" s="184">
        <v>1886.136628</v>
      </c>
      <c r="D8" s="184">
        <v>0</v>
      </c>
      <c r="E8" s="184">
        <v>0</v>
      </c>
      <c r="F8" s="184">
        <v>0</v>
      </c>
      <c r="G8" s="184">
        <v>0</v>
      </c>
      <c r="H8" s="184">
        <v>0</v>
      </c>
      <c r="I8" s="184">
        <v>0</v>
      </c>
      <c r="J8" s="184">
        <v>0</v>
      </c>
      <c r="K8" s="184"/>
      <c r="L8" s="184">
        <f t="shared" si="0"/>
        <v>1886.136628</v>
      </c>
      <c r="M8" s="184">
        <v>1886.136628</v>
      </c>
    </row>
    <row r="9" spans="1:15" ht="15" customHeight="1" x14ac:dyDescent="0.2">
      <c r="A9" s="92">
        <v>6</v>
      </c>
      <c r="B9" s="92" t="s">
        <v>5</v>
      </c>
      <c r="C9" s="184">
        <v>0</v>
      </c>
      <c r="D9" s="184">
        <v>0</v>
      </c>
      <c r="E9" s="184">
        <v>38332.684794000001</v>
      </c>
      <c r="F9" s="184">
        <v>0</v>
      </c>
      <c r="G9" s="184">
        <v>6901.6276109999999</v>
      </c>
      <c r="H9" s="184">
        <v>0</v>
      </c>
      <c r="I9" s="184">
        <v>0</v>
      </c>
      <c r="J9" s="184">
        <v>0</v>
      </c>
      <c r="K9" s="184"/>
      <c r="L9" s="184">
        <f t="shared" si="0"/>
        <v>45234.312405000004</v>
      </c>
      <c r="M9" s="184">
        <v>1.8659760000000001</v>
      </c>
      <c r="O9" s="19"/>
    </row>
    <row r="10" spans="1:15" ht="15" customHeight="1" x14ac:dyDescent="0.2">
      <c r="A10" s="92">
        <v>7</v>
      </c>
      <c r="B10" s="92" t="s">
        <v>1</v>
      </c>
      <c r="C10" s="184">
        <v>0</v>
      </c>
      <c r="D10" s="184">
        <v>0</v>
      </c>
      <c r="E10" s="184">
        <v>0</v>
      </c>
      <c r="F10" s="184">
        <v>0</v>
      </c>
      <c r="G10" s="184">
        <v>0</v>
      </c>
      <c r="H10" s="184">
        <v>0</v>
      </c>
      <c r="I10" s="184">
        <v>306255.63048599998</v>
      </c>
      <c r="J10" s="184">
        <v>0</v>
      </c>
      <c r="K10" s="184"/>
      <c r="L10" s="184">
        <f t="shared" si="0"/>
        <v>306255.63048599998</v>
      </c>
      <c r="M10" s="184">
        <v>304037.12358199997</v>
      </c>
      <c r="O10" s="49"/>
    </row>
    <row r="11" spans="1:15" ht="15" customHeight="1" x14ac:dyDescent="0.2">
      <c r="A11" s="92">
        <v>8</v>
      </c>
      <c r="B11" s="92" t="s">
        <v>2</v>
      </c>
      <c r="C11" s="184">
        <v>0</v>
      </c>
      <c r="D11" s="184">
        <v>0</v>
      </c>
      <c r="E11" s="184">
        <v>0</v>
      </c>
      <c r="F11" s="184">
        <v>0</v>
      </c>
      <c r="G11" s="184">
        <v>0</v>
      </c>
      <c r="H11" s="184">
        <v>118697.19014399999</v>
      </c>
      <c r="I11" s="184">
        <v>0</v>
      </c>
      <c r="J11" s="184">
        <v>0</v>
      </c>
      <c r="K11" s="184"/>
      <c r="L11" s="184">
        <f t="shared" si="0"/>
        <v>118697.19014399999</v>
      </c>
      <c r="M11" s="184">
        <v>119174.89808899999</v>
      </c>
    </row>
    <row r="12" spans="1:15" ht="15" customHeight="1" x14ac:dyDescent="0.2">
      <c r="A12" s="92">
        <v>9</v>
      </c>
      <c r="B12" s="92" t="s">
        <v>7</v>
      </c>
      <c r="C12" s="184">
        <v>0</v>
      </c>
      <c r="D12" s="184">
        <v>0</v>
      </c>
      <c r="E12" s="184">
        <v>0</v>
      </c>
      <c r="F12" s="184">
        <v>329583.81140900002</v>
      </c>
      <c r="G12" s="184">
        <v>15380.310987000001</v>
      </c>
      <c r="H12" s="184">
        <v>0</v>
      </c>
      <c r="I12" s="184">
        <v>16380.192009</v>
      </c>
      <c r="J12" s="184">
        <v>0</v>
      </c>
      <c r="K12" s="184"/>
      <c r="L12" s="184">
        <f t="shared" si="0"/>
        <v>361344.31440500001</v>
      </c>
      <c r="M12" s="184">
        <v>361679.35814199998</v>
      </c>
    </row>
    <row r="13" spans="1:15" ht="15" customHeight="1" x14ac:dyDescent="0.2">
      <c r="A13" s="92">
        <v>10</v>
      </c>
      <c r="B13" s="92" t="s">
        <v>8</v>
      </c>
      <c r="C13" s="184">
        <v>0</v>
      </c>
      <c r="D13" s="184">
        <v>0</v>
      </c>
      <c r="E13" s="184">
        <v>0</v>
      </c>
      <c r="F13" s="184">
        <v>0</v>
      </c>
      <c r="G13" s="184">
        <v>0</v>
      </c>
      <c r="H13" s="184">
        <v>0</v>
      </c>
      <c r="I13" s="184">
        <v>6940.4629869999999</v>
      </c>
      <c r="J13" s="184">
        <v>11954.773953</v>
      </c>
      <c r="K13" s="184"/>
      <c r="L13" s="184">
        <f t="shared" si="0"/>
        <v>18895.236939999999</v>
      </c>
      <c r="M13" s="184">
        <v>18925.232499000002</v>
      </c>
    </row>
    <row r="14" spans="1:15" ht="15" customHeight="1" x14ac:dyDescent="0.2">
      <c r="A14" s="92">
        <v>11</v>
      </c>
      <c r="B14" s="92" t="s">
        <v>29</v>
      </c>
      <c r="C14" s="184">
        <v>0</v>
      </c>
      <c r="D14" s="184">
        <v>0</v>
      </c>
      <c r="E14" s="184">
        <v>0</v>
      </c>
      <c r="F14" s="184">
        <v>0</v>
      </c>
      <c r="G14" s="184">
        <v>0</v>
      </c>
      <c r="H14" s="184">
        <v>0</v>
      </c>
      <c r="I14" s="184">
        <v>0</v>
      </c>
      <c r="J14" s="184">
        <v>1994.0729699999999</v>
      </c>
      <c r="K14" s="184"/>
      <c r="L14" s="184">
        <f t="shared" si="0"/>
        <v>1994.0729699999999</v>
      </c>
      <c r="M14" s="184">
        <v>1994.0729699999999</v>
      </c>
    </row>
    <row r="15" spans="1:15" ht="15" customHeight="1" x14ac:dyDescent="0.2">
      <c r="A15" s="92">
        <v>12</v>
      </c>
      <c r="B15" s="181" t="s">
        <v>269</v>
      </c>
      <c r="C15" s="184">
        <v>0</v>
      </c>
      <c r="D15" s="184">
        <v>0</v>
      </c>
      <c r="E15" s="184">
        <v>0</v>
      </c>
      <c r="F15" s="184">
        <v>0</v>
      </c>
      <c r="G15" s="184">
        <v>0</v>
      </c>
      <c r="H15" s="184">
        <v>0</v>
      </c>
      <c r="I15" s="184">
        <v>0</v>
      </c>
      <c r="J15" s="184">
        <v>0</v>
      </c>
      <c r="K15" s="184"/>
      <c r="L15" s="184">
        <f t="shared" si="0"/>
        <v>0</v>
      </c>
      <c r="M15" s="184">
        <v>0</v>
      </c>
    </row>
    <row r="16" spans="1:15" ht="15" customHeight="1" x14ac:dyDescent="0.2">
      <c r="A16" s="92">
        <v>14</v>
      </c>
      <c r="B16" s="92" t="s">
        <v>185</v>
      </c>
      <c r="C16" s="184">
        <v>0</v>
      </c>
      <c r="D16" s="184">
        <v>0</v>
      </c>
      <c r="E16" s="184">
        <v>0</v>
      </c>
      <c r="F16" s="184">
        <v>0</v>
      </c>
      <c r="G16" s="184">
        <v>0</v>
      </c>
      <c r="H16" s="184">
        <v>0</v>
      </c>
      <c r="I16" s="184">
        <v>2565.455027</v>
      </c>
      <c r="J16" s="184">
        <v>0</v>
      </c>
      <c r="K16" s="184">
        <v>287.992749</v>
      </c>
      <c r="L16" s="184">
        <f t="shared" si="0"/>
        <v>2853.447776</v>
      </c>
      <c r="M16" s="184">
        <v>2853.447776</v>
      </c>
    </row>
    <row r="17" spans="1:13" ht="15" customHeight="1" x14ac:dyDescent="0.2">
      <c r="A17" s="92">
        <v>15</v>
      </c>
      <c r="B17" s="92" t="s">
        <v>6</v>
      </c>
      <c r="C17" s="184">
        <v>0</v>
      </c>
      <c r="D17" s="184">
        <v>0</v>
      </c>
      <c r="E17" s="184">
        <v>0</v>
      </c>
      <c r="F17" s="184">
        <v>0</v>
      </c>
      <c r="G17" s="184">
        <v>0</v>
      </c>
      <c r="H17" s="184">
        <v>0</v>
      </c>
      <c r="I17" s="184">
        <v>4724.7623519999997</v>
      </c>
      <c r="J17" s="184">
        <v>0</v>
      </c>
      <c r="K17" s="184"/>
      <c r="L17" s="184">
        <f t="shared" si="0"/>
        <v>4724.7623519999997</v>
      </c>
      <c r="M17" s="184">
        <v>4724.7623519999997</v>
      </c>
    </row>
    <row r="18" spans="1:13" ht="15" customHeight="1" x14ac:dyDescent="0.2">
      <c r="A18" s="92">
        <v>16</v>
      </c>
      <c r="B18" s="92" t="s">
        <v>21</v>
      </c>
      <c r="C18" s="184">
        <v>0</v>
      </c>
      <c r="D18" s="184">
        <v>0</v>
      </c>
      <c r="E18" s="184">
        <v>0</v>
      </c>
      <c r="F18" s="184">
        <v>0</v>
      </c>
      <c r="G18" s="184">
        <v>0</v>
      </c>
      <c r="H18" s="184">
        <v>478.02277299999997</v>
      </c>
      <c r="I18" s="184">
        <v>35740.532738000002</v>
      </c>
      <c r="J18" s="184">
        <v>0</v>
      </c>
      <c r="K18" s="184"/>
      <c r="L18" s="184">
        <f t="shared" si="0"/>
        <v>36218.555510999999</v>
      </c>
      <c r="M18" s="184">
        <v>36218.555510999999</v>
      </c>
    </row>
    <row r="19" spans="1:13" ht="15" customHeight="1" x14ac:dyDescent="0.2">
      <c r="A19" s="172">
        <v>17</v>
      </c>
      <c r="B19" s="135" t="s">
        <v>3</v>
      </c>
      <c r="C19" s="132">
        <v>217522.42145200001</v>
      </c>
      <c r="D19" s="132">
        <v>1343.6437470000001</v>
      </c>
      <c r="E19" s="132">
        <v>42139.247684000002</v>
      </c>
      <c r="F19" s="132">
        <v>329583.81140900002</v>
      </c>
      <c r="G19" s="132">
        <v>22886.915596999999</v>
      </c>
      <c r="H19" s="132">
        <v>119175.212917</v>
      </c>
      <c r="I19" s="132">
        <v>372607.03559899994</v>
      </c>
      <c r="J19" s="132">
        <v>13948.846922999999</v>
      </c>
      <c r="K19" s="132">
        <v>287.992749</v>
      </c>
      <c r="L19" s="132">
        <v>1119495.1280770001</v>
      </c>
      <c r="M19" s="132">
        <v>851495.4535249999</v>
      </c>
    </row>
    <row r="20" spans="1:13" ht="12.75" customHeight="1" x14ac:dyDescent="0.2">
      <c r="C20" s="19"/>
      <c r="D20" s="19"/>
      <c r="E20" s="19"/>
      <c r="F20" s="19"/>
      <c r="G20" s="19"/>
      <c r="H20" s="19"/>
      <c r="I20" s="19"/>
      <c r="J20" s="19"/>
      <c r="K20" s="19"/>
      <c r="L20" s="19"/>
    </row>
    <row r="21" spans="1:13" ht="12.75" customHeight="1" x14ac:dyDescent="0.2">
      <c r="B21" s="17"/>
      <c r="C21" s="22"/>
      <c r="D21" s="22"/>
      <c r="E21" s="22"/>
      <c r="F21" s="22"/>
      <c r="G21" s="22"/>
      <c r="H21" s="22"/>
      <c r="I21" s="22"/>
      <c r="J21" s="62"/>
      <c r="K21" s="62"/>
      <c r="L21" s="24"/>
    </row>
  </sheetData>
  <customSheetViews>
    <customSheetView guid="{E15FBE34-FE0E-4FB3-BF77-D720D4424F83}" showGridLines="0">
      <selection activeCell="K5" sqref="K5:K17"/>
      <pageMargins left="0.7" right="0.7" top="0.75" bottom="0.75" header="0.3" footer="0.3"/>
    </customSheetView>
    <customSheetView guid="{B3B79DE6-B790-447F-9BF8-243B216057B6}" showGridLines="0">
      <selection activeCell="K5" sqref="K5:K17"/>
      <pageMargins left="0.7" right="0.7" top="0.75" bottom="0.75" header="0.3" footer="0.3"/>
    </customSheetView>
    <customSheetView guid="{0886076D-53EA-4907-B727-AEB3E85E12E6}" showGridLines="0">
      <selection activeCell="B5" sqref="B5"/>
      <pageMargins left="0.7" right="0.7" top="0.75" bottom="0.75" header="0.3" footer="0.3"/>
    </customSheetView>
  </customSheetViews>
  <mergeCells count="3">
    <mergeCell ref="M3:M4"/>
    <mergeCell ref="C3:J3"/>
    <mergeCell ref="L3:L4"/>
  </mergeCells>
  <hyperlinks>
    <hyperlink ref="O3" location="Index!A1" display="Index"/>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B45E6"/>
  </sheetPr>
  <dimension ref="A1:J21"/>
  <sheetViews>
    <sheetView showGridLines="0" workbookViewId="0">
      <selection activeCell="I32" sqref="I32"/>
    </sheetView>
  </sheetViews>
  <sheetFormatPr defaultColWidth="9.140625" defaultRowHeight="12.75" x14ac:dyDescent="0.2"/>
  <cols>
    <col min="1" max="1" width="5" style="14" customWidth="1"/>
    <col min="2" max="2" width="47.85546875" style="14" customWidth="1"/>
    <col min="3" max="3" width="16.140625" style="33" customWidth="1"/>
    <col min="4" max="4" width="13.140625" style="14" customWidth="1"/>
    <col min="5" max="5" width="13.85546875" style="14" customWidth="1"/>
    <col min="6" max="6" width="13" style="14" customWidth="1"/>
    <col min="7" max="8" width="8.5703125" style="14" customWidth="1"/>
    <col min="9" max="16384" width="9.140625" style="14"/>
  </cols>
  <sheetData>
    <row r="1" spans="1:10" ht="15" customHeight="1" x14ac:dyDescent="0.2">
      <c r="A1" s="16" t="s">
        <v>245</v>
      </c>
      <c r="C1" s="21"/>
      <c r="D1" s="15"/>
    </row>
    <row r="2" spans="1:10" ht="15" customHeight="1" x14ac:dyDescent="0.2">
      <c r="B2" s="15"/>
      <c r="C2" s="21"/>
      <c r="D2" s="15"/>
    </row>
    <row r="3" spans="1:10" ht="15" customHeight="1" x14ac:dyDescent="0.2">
      <c r="B3" s="15"/>
      <c r="C3" s="21" t="s">
        <v>261</v>
      </c>
      <c r="D3" s="21" t="s">
        <v>262</v>
      </c>
      <c r="E3" s="33" t="s">
        <v>265</v>
      </c>
      <c r="F3" s="33" t="s">
        <v>266</v>
      </c>
    </row>
    <row r="4" spans="1:10" ht="15.75" customHeight="1" x14ac:dyDescent="0.2">
      <c r="A4" s="142"/>
      <c r="B4" s="142"/>
      <c r="C4" s="300" t="s">
        <v>9</v>
      </c>
      <c r="D4" s="300" t="s">
        <v>10</v>
      </c>
      <c r="E4" s="142"/>
      <c r="F4" s="142"/>
      <c r="H4" s="80" t="s">
        <v>184</v>
      </c>
    </row>
    <row r="5" spans="1:10" ht="24.75" customHeight="1" x14ac:dyDescent="0.2">
      <c r="A5" s="302" t="s">
        <v>373</v>
      </c>
      <c r="B5" s="302"/>
      <c r="C5" s="301"/>
      <c r="D5" s="301"/>
      <c r="E5" s="165" t="s">
        <v>153</v>
      </c>
      <c r="F5" s="165" t="s">
        <v>303</v>
      </c>
    </row>
    <row r="6" spans="1:10" s="15" customFormat="1" ht="15.75" customHeight="1" x14ac:dyDescent="0.2">
      <c r="A6" s="92">
        <v>1</v>
      </c>
      <c r="B6" s="99" t="s">
        <v>11</v>
      </c>
      <c r="C6" s="111">
        <v>860.28712099999996</v>
      </c>
      <c r="D6" s="111">
        <v>4802.2825786138001</v>
      </c>
      <c r="E6" s="111">
        <v>12184.456287000001</v>
      </c>
      <c r="F6" s="111">
        <v>4083.5706369999998</v>
      </c>
      <c r="G6" s="35"/>
      <c r="H6" s="17"/>
      <c r="I6" s="17"/>
      <c r="J6" s="17"/>
    </row>
    <row r="7" spans="1:10" s="15" customFormat="1" ht="15.75" customHeight="1" x14ac:dyDescent="0.2">
      <c r="A7" s="92">
        <v>2</v>
      </c>
      <c r="B7" s="99" t="s">
        <v>12</v>
      </c>
      <c r="C7" s="204"/>
      <c r="D7" s="204"/>
      <c r="E7" s="204"/>
      <c r="F7" s="204"/>
      <c r="G7" s="35"/>
      <c r="H7" s="17"/>
      <c r="I7" s="17"/>
      <c r="J7" s="17"/>
    </row>
    <row r="8" spans="1:10" s="15" customFormat="1" ht="15.75" customHeight="1" x14ac:dyDescent="0.2">
      <c r="A8" s="92">
        <v>3</v>
      </c>
      <c r="B8" s="79" t="s">
        <v>154</v>
      </c>
      <c r="C8" s="111"/>
      <c r="D8" s="111"/>
      <c r="E8" s="111"/>
      <c r="F8" s="111"/>
      <c r="G8" s="35"/>
      <c r="H8" s="17"/>
      <c r="I8" s="17"/>
      <c r="J8" s="17"/>
    </row>
    <row r="9" spans="1:10" s="15" customFormat="1" ht="15.75" customHeight="1" x14ac:dyDescent="0.2">
      <c r="A9" s="92">
        <v>4</v>
      </c>
      <c r="B9" s="79" t="s">
        <v>155</v>
      </c>
      <c r="C9" s="111"/>
      <c r="D9" s="111"/>
      <c r="E9" s="111"/>
      <c r="F9" s="111"/>
      <c r="G9" s="35"/>
      <c r="H9" s="17"/>
      <c r="I9" s="17"/>
      <c r="J9" s="17"/>
    </row>
    <row r="10" spans="1:10" s="15" customFormat="1" ht="15.75" customHeight="1" x14ac:dyDescent="0.2">
      <c r="A10" s="92">
        <v>5</v>
      </c>
      <c r="B10" s="79" t="s">
        <v>292</v>
      </c>
      <c r="C10" s="111"/>
      <c r="D10" s="111"/>
      <c r="E10" s="111"/>
      <c r="F10" s="111"/>
      <c r="G10" s="35"/>
      <c r="H10" s="17"/>
      <c r="I10" s="17"/>
      <c r="J10" s="17"/>
    </row>
    <row r="11" spans="1:10" s="15" customFormat="1" ht="15.75" customHeight="1" x14ac:dyDescent="0.2">
      <c r="A11" s="92">
        <v>6</v>
      </c>
      <c r="B11" s="79" t="s">
        <v>293</v>
      </c>
      <c r="C11" s="111"/>
      <c r="D11" s="111"/>
      <c r="E11" s="111"/>
      <c r="F11" s="111"/>
      <c r="G11" s="35"/>
      <c r="H11" s="17"/>
      <c r="I11" s="17"/>
      <c r="J11" s="17"/>
    </row>
    <row r="12" spans="1:10" s="15" customFormat="1" ht="15.75" customHeight="1" x14ac:dyDescent="0.2">
      <c r="A12" s="92">
        <v>7</v>
      </c>
      <c r="B12" s="79" t="s">
        <v>294</v>
      </c>
      <c r="C12" s="111"/>
      <c r="D12" s="111"/>
      <c r="E12" s="111"/>
      <c r="F12" s="111"/>
      <c r="G12" s="35"/>
      <c r="H12" s="17"/>
      <c r="I12" s="17"/>
      <c r="J12" s="17"/>
    </row>
    <row r="13" spans="1:10" s="15" customFormat="1" ht="15.75" customHeight="1" x14ac:dyDescent="0.2">
      <c r="A13" s="92">
        <v>8</v>
      </c>
      <c r="B13" s="79" t="s">
        <v>156</v>
      </c>
      <c r="C13" s="204"/>
      <c r="D13" s="204"/>
      <c r="E13" s="111">
        <v>518.44546100000002</v>
      </c>
      <c r="F13" s="111">
        <v>85.700063999999998</v>
      </c>
      <c r="G13" s="35"/>
      <c r="H13" s="17"/>
      <c r="I13" s="17"/>
      <c r="J13" s="17"/>
    </row>
    <row r="14" spans="1:10" s="15" customFormat="1" ht="15.75" customHeight="1" x14ac:dyDescent="0.2">
      <c r="A14" s="92">
        <v>9</v>
      </c>
      <c r="B14" s="79" t="s">
        <v>13</v>
      </c>
      <c r="C14" s="204"/>
      <c r="D14" s="204"/>
      <c r="E14" s="111"/>
      <c r="F14" s="111"/>
      <c r="G14" s="35"/>
      <c r="H14" s="17"/>
      <c r="I14" s="17"/>
      <c r="J14" s="17"/>
    </row>
    <row r="15" spans="1:10" ht="15.75" customHeight="1" x14ac:dyDescent="0.2">
      <c r="A15" s="98">
        <v>10</v>
      </c>
      <c r="B15" s="99" t="s">
        <v>14</v>
      </c>
      <c r="C15" s="111"/>
      <c r="D15" s="111"/>
      <c r="E15" s="111"/>
      <c r="F15" s="111"/>
      <c r="G15" s="27"/>
      <c r="H15" s="27"/>
      <c r="I15" s="27"/>
      <c r="J15" s="27"/>
    </row>
    <row r="16" spans="1:10" ht="15.75" customHeight="1" x14ac:dyDescent="0.2">
      <c r="A16" s="136">
        <v>11</v>
      </c>
      <c r="B16" s="133" t="s">
        <v>3</v>
      </c>
      <c r="C16" s="134">
        <v>860.28712099999996</v>
      </c>
      <c r="D16" s="134">
        <v>4802.2825786138001</v>
      </c>
      <c r="E16" s="134">
        <v>12702.901748</v>
      </c>
      <c r="F16" s="134">
        <v>4169.2707009999995</v>
      </c>
      <c r="G16" s="27"/>
      <c r="H16" s="27"/>
      <c r="I16" s="27"/>
      <c r="J16" s="27"/>
    </row>
    <row r="17" spans="2:10" x14ac:dyDescent="0.2">
      <c r="B17" s="27"/>
      <c r="C17" s="36"/>
      <c r="D17" s="27"/>
      <c r="E17" s="27"/>
      <c r="F17" s="27"/>
      <c r="G17" s="27"/>
      <c r="H17" s="27"/>
      <c r="I17" s="27"/>
      <c r="J17" s="27"/>
    </row>
    <row r="18" spans="2:10" x14ac:dyDescent="0.2">
      <c r="B18" s="27"/>
      <c r="C18" s="36"/>
      <c r="D18" s="27"/>
      <c r="E18" s="27"/>
      <c r="F18" s="27"/>
      <c r="G18" s="27"/>
      <c r="H18" s="27"/>
      <c r="I18" s="27"/>
      <c r="J18" s="27"/>
    </row>
    <row r="19" spans="2:10" x14ac:dyDescent="0.2">
      <c r="B19" s="27"/>
      <c r="C19" s="36"/>
      <c r="D19" s="27"/>
      <c r="E19" s="27"/>
      <c r="F19" s="27"/>
      <c r="G19" s="27"/>
      <c r="H19" s="27"/>
      <c r="I19" s="27"/>
      <c r="J19" s="27"/>
    </row>
    <row r="20" spans="2:10" x14ac:dyDescent="0.2">
      <c r="B20" s="27"/>
      <c r="C20" s="36"/>
      <c r="D20" s="27"/>
      <c r="E20" s="27"/>
      <c r="F20" s="27"/>
      <c r="G20" s="27"/>
      <c r="H20" s="27"/>
      <c r="I20" s="27"/>
      <c r="J20" s="27"/>
    </row>
    <row r="21" spans="2:10" x14ac:dyDescent="0.2">
      <c r="B21" s="27"/>
      <c r="C21" s="36"/>
      <c r="D21" s="27"/>
      <c r="E21" s="27"/>
      <c r="F21" s="27"/>
      <c r="G21" s="27"/>
      <c r="H21" s="27"/>
      <c r="I21" s="27"/>
      <c r="J21" s="27"/>
    </row>
  </sheetData>
  <customSheetViews>
    <customSheetView guid="{E15FBE34-FE0E-4FB3-BF77-D720D4424F83}" showGridLines="0">
      <selection activeCell="J39" sqref="J39"/>
      <pageMargins left="0.7" right="0.7" top="0.75" bottom="0.75" header="0.3" footer="0.3"/>
    </customSheetView>
    <customSheetView guid="{B3B79DE6-B790-447F-9BF8-243B216057B6}" showGridLines="0">
      <selection activeCell="B5" sqref="B5:E11"/>
      <pageMargins left="0.7" right="0.7" top="0.75" bottom="0.75" header="0.3" footer="0.3"/>
    </customSheetView>
    <customSheetView guid="{0886076D-53EA-4907-B727-AEB3E85E12E6}" showGridLines="0">
      <selection activeCell="J39" sqref="J39"/>
      <pageMargins left="0.7" right="0.7" top="0.75" bottom="0.75" header="0.3" footer="0.3"/>
    </customSheetView>
  </customSheetViews>
  <mergeCells count="3">
    <mergeCell ref="C4:C5"/>
    <mergeCell ref="D4:D5"/>
    <mergeCell ref="A5:B5"/>
  </mergeCells>
  <hyperlinks>
    <hyperlink ref="H4" location="Index!A1" display="Index"/>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B45E6"/>
  </sheetPr>
  <dimension ref="A1:F15"/>
  <sheetViews>
    <sheetView showGridLines="0" workbookViewId="0">
      <selection activeCell="C19" sqref="C19"/>
    </sheetView>
  </sheetViews>
  <sheetFormatPr defaultColWidth="9.140625" defaultRowHeight="12.75" x14ac:dyDescent="0.2"/>
  <cols>
    <col min="1" max="1" width="5" style="14" customWidth="1"/>
    <col min="2" max="2" width="58.85546875" style="14" customWidth="1"/>
    <col min="3" max="3" width="16.42578125" style="33" customWidth="1"/>
    <col min="4" max="4" width="13.5703125" style="14" customWidth="1"/>
    <col min="5" max="6" width="8.5703125" style="14" customWidth="1"/>
    <col min="7" max="16384" width="9.140625" style="14"/>
  </cols>
  <sheetData>
    <row r="1" spans="1:6" ht="15" customHeight="1" x14ac:dyDescent="0.2">
      <c r="A1" s="16" t="s">
        <v>247</v>
      </c>
      <c r="C1" s="21"/>
      <c r="D1" s="15"/>
    </row>
    <row r="2" spans="1:6" ht="15" customHeight="1" x14ac:dyDescent="0.2">
      <c r="B2" s="16"/>
      <c r="C2" s="21"/>
      <c r="D2" s="15"/>
    </row>
    <row r="3" spans="1:6" ht="15" customHeight="1" x14ac:dyDescent="0.2">
      <c r="B3" s="15"/>
      <c r="C3" s="21" t="s">
        <v>260</v>
      </c>
      <c r="D3" s="21" t="s">
        <v>261</v>
      </c>
    </row>
    <row r="4" spans="1:6" ht="15" customHeight="1" x14ac:dyDescent="0.2">
      <c r="A4" s="142"/>
      <c r="B4" s="142"/>
      <c r="C4" s="305" t="s">
        <v>15</v>
      </c>
      <c r="D4" s="303" t="s">
        <v>303</v>
      </c>
      <c r="E4" s="27"/>
      <c r="F4" s="80" t="s">
        <v>184</v>
      </c>
    </row>
    <row r="5" spans="1:6" s="15" customFormat="1" ht="15" customHeight="1" x14ac:dyDescent="0.2">
      <c r="A5" s="144" t="s">
        <v>373</v>
      </c>
      <c r="B5" s="144"/>
      <c r="C5" s="306"/>
      <c r="D5" s="304"/>
      <c r="E5" s="17"/>
    </row>
    <row r="6" spans="1:6" s="15" customFormat="1" ht="15.75" customHeight="1" x14ac:dyDescent="0.2">
      <c r="A6" s="92">
        <v>1</v>
      </c>
      <c r="B6" s="100" t="s">
        <v>16</v>
      </c>
      <c r="C6" s="110"/>
      <c r="D6" s="184"/>
    </row>
    <row r="7" spans="1:6" s="15" customFormat="1" ht="15.75" customHeight="1" x14ac:dyDescent="0.2">
      <c r="A7" s="92">
        <v>4</v>
      </c>
      <c r="B7" s="100" t="s">
        <v>157</v>
      </c>
      <c r="C7" s="110">
        <v>6333.1786698590504</v>
      </c>
      <c r="D7" s="184">
        <v>1873.9030934909799</v>
      </c>
    </row>
    <row r="8" spans="1:6" s="15" customFormat="1" ht="15.75" customHeight="1" x14ac:dyDescent="0.2">
      <c r="A8" s="92" t="s">
        <v>295</v>
      </c>
      <c r="B8" s="100" t="s">
        <v>17</v>
      </c>
      <c r="C8" s="110"/>
      <c r="D8" s="184"/>
    </row>
    <row r="9" spans="1:6" s="15" customFormat="1" ht="15.75" customHeight="1" x14ac:dyDescent="0.2">
      <c r="A9" s="172">
        <v>5</v>
      </c>
      <c r="B9" s="133" t="s">
        <v>18</v>
      </c>
      <c r="C9" s="132">
        <v>6333.1786698590504</v>
      </c>
      <c r="D9" s="132">
        <v>1873.9030934909799</v>
      </c>
    </row>
    <row r="10" spans="1:6" s="15" customFormat="1" ht="15.75" customHeight="1" x14ac:dyDescent="0.2">
      <c r="C10" s="19"/>
      <c r="D10" s="19"/>
    </row>
    <row r="11" spans="1:6" ht="15.75" customHeight="1" x14ac:dyDescent="0.2">
      <c r="B11" s="15"/>
      <c r="C11" s="19"/>
      <c r="D11" s="19"/>
    </row>
    <row r="12" spans="1:6" ht="15.75" customHeight="1" x14ac:dyDescent="0.2">
      <c r="B12" s="15"/>
      <c r="C12" s="19"/>
      <c r="D12" s="19"/>
    </row>
    <row r="13" spans="1:6" ht="15.75" customHeight="1" x14ac:dyDescent="0.2">
      <c r="B13" s="15"/>
      <c r="C13" s="19"/>
      <c r="D13" s="19"/>
    </row>
    <row r="14" spans="1:6" ht="15.75" customHeight="1" x14ac:dyDescent="0.2">
      <c r="B14" s="15"/>
      <c r="C14" s="19"/>
      <c r="D14" s="19"/>
    </row>
    <row r="15" spans="1:6" ht="15.75" customHeight="1" x14ac:dyDescent="0.2">
      <c r="B15" s="15"/>
      <c r="C15" s="19"/>
      <c r="D15" s="19"/>
    </row>
  </sheetData>
  <customSheetViews>
    <customSheetView guid="{E15FBE34-FE0E-4FB3-BF77-D720D4424F83}" showGridLines="0">
      <selection activeCell="F12" sqref="F12"/>
      <pageMargins left="0.7" right="0.7" top="0.75" bottom="0.75" header="0.3" footer="0.3"/>
    </customSheetView>
    <customSheetView guid="{B3B79DE6-B790-447F-9BF8-243B216057B6}" showGridLines="0">
      <selection activeCell="A13" sqref="A13"/>
      <pageMargins left="0.7" right="0.7" top="0.75" bottom="0.75" header="0.3" footer="0.3"/>
    </customSheetView>
    <customSheetView guid="{0886076D-53EA-4907-B727-AEB3E85E12E6}" showGridLines="0">
      <selection activeCell="F12" sqref="F12"/>
      <pageMargins left="0.7" right="0.7" top="0.75" bottom="0.75" header="0.3" footer="0.3"/>
    </customSheetView>
  </customSheetViews>
  <mergeCells count="2">
    <mergeCell ref="D4:D5"/>
    <mergeCell ref="C4:C5"/>
  </mergeCells>
  <hyperlinks>
    <hyperlink ref="F4" location="Index!A1" display="Index"/>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B45E6"/>
  </sheetPr>
  <dimension ref="A1:K13"/>
  <sheetViews>
    <sheetView showGridLines="0" workbookViewId="0">
      <selection activeCell="G19" sqref="G19"/>
    </sheetView>
  </sheetViews>
  <sheetFormatPr defaultColWidth="9.140625" defaultRowHeight="12.75" x14ac:dyDescent="0.2"/>
  <cols>
    <col min="1" max="1" width="5" style="14" customWidth="1"/>
    <col min="2" max="2" width="35.85546875" style="14" customWidth="1"/>
    <col min="3" max="3" width="9.5703125" style="33" customWidth="1"/>
    <col min="4" max="9" width="9.5703125" style="14" customWidth="1"/>
    <col min="10" max="11" width="8.5703125" style="14" customWidth="1"/>
    <col min="12" max="16384" width="9.140625" style="14"/>
  </cols>
  <sheetData>
    <row r="1" spans="1:11" ht="15" customHeight="1" x14ac:dyDescent="0.2">
      <c r="A1" s="16" t="s">
        <v>246</v>
      </c>
      <c r="C1" s="21"/>
      <c r="D1" s="15"/>
    </row>
    <row r="2" spans="1:11" ht="15" customHeight="1" x14ac:dyDescent="0.2">
      <c r="B2" s="15"/>
      <c r="C2" s="21"/>
      <c r="D2" s="15"/>
    </row>
    <row r="3" spans="1:11" s="15" customFormat="1" ht="15.75" customHeight="1" x14ac:dyDescent="0.2">
      <c r="A3" s="146" t="s">
        <v>373</v>
      </c>
      <c r="B3" s="146"/>
      <c r="C3" s="245" t="s">
        <v>150</v>
      </c>
      <c r="D3" s="245"/>
      <c r="E3" s="245"/>
      <c r="F3" s="245"/>
      <c r="G3" s="245"/>
      <c r="H3" s="307" t="s">
        <v>3</v>
      </c>
      <c r="I3" s="248" t="s">
        <v>31</v>
      </c>
      <c r="K3" s="80" t="s">
        <v>184</v>
      </c>
    </row>
    <row r="4" spans="1:11" s="15" customFormat="1" ht="19.5" customHeight="1" x14ac:dyDescent="0.2">
      <c r="A4" s="144"/>
      <c r="B4" s="144" t="s">
        <v>19</v>
      </c>
      <c r="C4" s="164">
        <v>0</v>
      </c>
      <c r="D4" s="164">
        <v>0.2</v>
      </c>
      <c r="E4" s="164">
        <v>0.5</v>
      </c>
      <c r="F4" s="182">
        <v>0.75</v>
      </c>
      <c r="G4" s="164">
        <v>1</v>
      </c>
      <c r="H4" s="308"/>
      <c r="I4" s="249"/>
    </row>
    <row r="5" spans="1:11" s="15" customFormat="1" ht="15.75" customHeight="1" x14ac:dyDescent="0.2">
      <c r="A5" s="92">
        <v>1</v>
      </c>
      <c r="B5" s="100" t="s">
        <v>158</v>
      </c>
      <c r="C5" s="110">
        <v>94.945137000000003</v>
      </c>
      <c r="D5" s="110"/>
      <c r="E5" s="110"/>
      <c r="F5" s="110"/>
      <c r="G5" s="110"/>
      <c r="H5" s="184">
        <v>94.945137000000003</v>
      </c>
      <c r="I5" s="184"/>
    </row>
    <row r="6" spans="1:11" s="15" customFormat="1" ht="15.75" customHeight="1" x14ac:dyDescent="0.2">
      <c r="A6" s="92">
        <v>2</v>
      </c>
      <c r="B6" s="100" t="s">
        <v>28</v>
      </c>
      <c r="C6" s="110"/>
      <c r="D6" s="110"/>
      <c r="E6" s="110"/>
      <c r="F6" s="110"/>
      <c r="G6" s="110"/>
      <c r="H6" s="184"/>
      <c r="I6" s="184"/>
    </row>
    <row r="7" spans="1:11" s="15" customFormat="1" ht="15.75" customHeight="1" x14ac:dyDescent="0.2">
      <c r="A7" s="92">
        <v>6</v>
      </c>
      <c r="B7" s="100" t="s">
        <v>5</v>
      </c>
      <c r="C7" s="110">
        <v>3136.0518999999999</v>
      </c>
      <c r="D7" s="110">
        <v>1486.5346930000001</v>
      </c>
      <c r="E7" s="110">
        <v>4846.6439769999997</v>
      </c>
      <c r="F7" s="110"/>
      <c r="G7" s="110"/>
      <c r="H7" s="184">
        <v>9469.2305699999997</v>
      </c>
      <c r="I7" s="184">
        <v>623.60838699999999</v>
      </c>
    </row>
    <row r="8" spans="1:11" s="15" customFormat="1" ht="15.75" customHeight="1" x14ac:dyDescent="0.2">
      <c r="A8" s="92">
        <v>7</v>
      </c>
      <c r="B8" s="100" t="s">
        <v>1</v>
      </c>
      <c r="C8" s="110">
        <v>1277.1810459999999</v>
      </c>
      <c r="D8" s="110"/>
      <c r="E8" s="110">
        <v>214.624832</v>
      </c>
      <c r="F8" s="110"/>
      <c r="G8" s="110">
        <v>1360.945287</v>
      </c>
      <c r="H8" s="184">
        <v>2852.7511650000001</v>
      </c>
      <c r="I8" s="184"/>
    </row>
    <row r="9" spans="1:11" s="15" customFormat="1" ht="15.75" customHeight="1" x14ac:dyDescent="0.2">
      <c r="A9" s="92">
        <v>8</v>
      </c>
      <c r="B9" s="100" t="s">
        <v>2</v>
      </c>
      <c r="C9" s="110">
        <v>263.44351899999998</v>
      </c>
      <c r="D9" s="110"/>
      <c r="E9" s="110"/>
      <c r="F9" s="110">
        <v>22.531357</v>
      </c>
      <c r="G9" s="110"/>
      <c r="H9" s="184">
        <v>285.97487599999999</v>
      </c>
      <c r="I9" s="184"/>
    </row>
    <row r="10" spans="1:11" s="15" customFormat="1" ht="15.75" customHeight="1" x14ac:dyDescent="0.2">
      <c r="A10" s="172">
        <v>11</v>
      </c>
      <c r="B10" s="133" t="s">
        <v>3</v>
      </c>
      <c r="C10" s="134">
        <v>4771.6216020000002</v>
      </c>
      <c r="D10" s="134">
        <v>1486.5346930000001</v>
      </c>
      <c r="E10" s="134">
        <v>5061.2688090000001</v>
      </c>
      <c r="F10" s="134">
        <v>22.531357</v>
      </c>
      <c r="G10" s="134">
        <v>1360.945287</v>
      </c>
      <c r="H10" s="134">
        <v>12702.901748</v>
      </c>
      <c r="I10" s="134">
        <v>623.60838699999999</v>
      </c>
    </row>
    <row r="11" spans="1:11" x14ac:dyDescent="0.2">
      <c r="A11" s="98"/>
      <c r="B11" s="15"/>
      <c r="C11" s="19"/>
      <c r="D11" s="19"/>
      <c r="E11" s="19"/>
      <c r="F11" s="19"/>
      <c r="G11" s="19"/>
      <c r="H11" s="19"/>
      <c r="I11" s="19"/>
    </row>
    <row r="12" spans="1:11" x14ac:dyDescent="0.2">
      <c r="B12" s="15"/>
      <c r="C12" s="19"/>
      <c r="D12" s="19"/>
      <c r="E12" s="19"/>
      <c r="F12" s="19"/>
      <c r="G12" s="19"/>
      <c r="H12" s="19"/>
      <c r="I12" s="19"/>
    </row>
    <row r="13" spans="1:11" x14ac:dyDescent="0.2">
      <c r="B13" s="15"/>
      <c r="C13" s="19"/>
      <c r="D13" s="19"/>
      <c r="E13" s="19"/>
      <c r="F13" s="19"/>
      <c r="G13" s="19"/>
      <c r="H13" s="19"/>
      <c r="I13" s="19"/>
    </row>
  </sheetData>
  <customSheetViews>
    <customSheetView guid="{E15FBE34-FE0E-4FB3-BF77-D720D4424F83}" showGridLines="0">
      <selection activeCell="C16" sqref="C16"/>
      <pageMargins left="0.7" right="0.7" top="0.75" bottom="0.75" header="0.3" footer="0.3"/>
    </customSheetView>
    <customSheetView guid="{B3B79DE6-B790-447F-9BF8-243B216057B6}" showGridLines="0">
      <selection activeCell="G6" sqref="G6"/>
      <pageMargins left="0.7" right="0.7" top="0.75" bottom="0.75" header="0.3" footer="0.3"/>
    </customSheetView>
    <customSheetView guid="{0886076D-53EA-4907-B727-AEB3E85E12E6}" showGridLines="0">
      <selection activeCell="C16" sqref="C16"/>
      <pageMargins left="0.7" right="0.7" top="0.75" bottom="0.75" header="0.3" footer="0.3"/>
    </customSheetView>
  </customSheetViews>
  <mergeCells count="3">
    <mergeCell ref="C3:G3"/>
    <mergeCell ref="H3:H4"/>
    <mergeCell ref="I3:I4"/>
  </mergeCells>
  <hyperlinks>
    <hyperlink ref="K3" location="Index!A1" display="Index"/>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B45E6"/>
  </sheetPr>
  <dimension ref="A1:J13"/>
  <sheetViews>
    <sheetView showGridLines="0" workbookViewId="0">
      <selection activeCell="C11" sqref="C11:G11"/>
    </sheetView>
  </sheetViews>
  <sheetFormatPr defaultColWidth="9.140625" defaultRowHeight="12.75" x14ac:dyDescent="0.2"/>
  <cols>
    <col min="1" max="1" width="5" style="14" customWidth="1"/>
    <col min="2" max="2" width="29.85546875" style="14" customWidth="1"/>
    <col min="3" max="3" width="12.5703125" style="33" customWidth="1"/>
    <col min="4" max="4" width="11" style="14" customWidth="1"/>
    <col min="5" max="6" width="10.85546875" style="14" customWidth="1"/>
    <col min="7" max="7" width="11.140625" style="14" customWidth="1"/>
    <col min="8" max="9" width="8.5703125" style="14" customWidth="1"/>
    <col min="10" max="16384" width="9.140625" style="14"/>
  </cols>
  <sheetData>
    <row r="1" spans="1:10" ht="15" customHeight="1" x14ac:dyDescent="0.2">
      <c r="A1" s="16" t="s">
        <v>248</v>
      </c>
      <c r="C1" s="21"/>
      <c r="D1" s="15"/>
    </row>
    <row r="2" spans="1:10" ht="15" customHeight="1" x14ac:dyDescent="0.2">
      <c r="A2" s="16"/>
      <c r="C2" s="21"/>
      <c r="D2" s="15"/>
    </row>
    <row r="3" spans="1:10" ht="15" customHeight="1" x14ac:dyDescent="0.2">
      <c r="B3" s="15"/>
      <c r="C3" s="21" t="s">
        <v>260</v>
      </c>
      <c r="D3" s="21" t="s">
        <v>261</v>
      </c>
      <c r="E3" s="33" t="s">
        <v>262</v>
      </c>
      <c r="F3" s="33" t="s">
        <v>263</v>
      </c>
      <c r="G3" s="33" t="s">
        <v>264</v>
      </c>
    </row>
    <row r="4" spans="1:10" ht="15" customHeight="1" x14ac:dyDescent="0.2">
      <c r="A4" s="142"/>
      <c r="B4" s="142"/>
      <c r="C4" s="309" t="s">
        <v>32</v>
      </c>
      <c r="D4" s="142"/>
      <c r="E4" s="300" t="s">
        <v>34</v>
      </c>
      <c r="F4" s="142"/>
      <c r="G4" s="142"/>
      <c r="I4" s="80" t="s">
        <v>184</v>
      </c>
    </row>
    <row r="5" spans="1:10" ht="15" customHeight="1" x14ac:dyDescent="0.2">
      <c r="A5" s="142"/>
      <c r="B5" s="142"/>
      <c r="C5" s="309"/>
      <c r="D5" s="142"/>
      <c r="E5" s="300"/>
      <c r="F5" s="142"/>
      <c r="G5" s="142"/>
    </row>
    <row r="6" spans="1:10" ht="15" customHeight="1" x14ac:dyDescent="0.2">
      <c r="A6" s="142"/>
      <c r="B6" s="142"/>
      <c r="C6" s="309"/>
      <c r="D6" s="309" t="s">
        <v>33</v>
      </c>
      <c r="E6" s="300"/>
      <c r="F6" s="300" t="s">
        <v>35</v>
      </c>
      <c r="G6" s="300" t="s">
        <v>36</v>
      </c>
    </row>
    <row r="7" spans="1:10" ht="15" customHeight="1" x14ac:dyDescent="0.2">
      <c r="A7" s="302" t="s">
        <v>373</v>
      </c>
      <c r="B7" s="302"/>
      <c r="C7" s="310"/>
      <c r="D7" s="310"/>
      <c r="E7" s="301"/>
      <c r="F7" s="301"/>
      <c r="G7" s="301"/>
    </row>
    <row r="8" spans="1:10" s="15" customFormat="1" ht="15.75" customHeight="1" x14ac:dyDescent="0.2">
      <c r="A8" s="92">
        <v>1</v>
      </c>
      <c r="B8" s="101" t="s">
        <v>30</v>
      </c>
      <c r="C8" s="111">
        <v>7382.474647</v>
      </c>
      <c r="D8" s="111"/>
      <c r="E8" s="111">
        <v>7382.474647</v>
      </c>
      <c r="F8" s="111">
        <v>5081.965526</v>
      </c>
      <c r="G8" s="111">
        <v>2300.5091210000001</v>
      </c>
      <c r="H8" s="35"/>
      <c r="I8" s="17"/>
      <c r="J8" s="17"/>
    </row>
    <row r="9" spans="1:10" s="15" customFormat="1" ht="15.75" customHeight="1" x14ac:dyDescent="0.2">
      <c r="A9" s="92">
        <v>2</v>
      </c>
      <c r="B9" s="77" t="s">
        <v>37</v>
      </c>
      <c r="C9" s="111">
        <v>518.44546100000002</v>
      </c>
      <c r="D9" s="111"/>
      <c r="E9" s="111">
        <v>518.44546100000002</v>
      </c>
      <c r="F9" s="111">
        <v>552.58289000000002</v>
      </c>
      <c r="G9" s="111">
        <v>0</v>
      </c>
      <c r="H9" s="35"/>
      <c r="I9" s="17"/>
      <c r="J9" s="17"/>
    </row>
    <row r="10" spans="1:10" s="15" customFormat="1" ht="15.75" customHeight="1" x14ac:dyDescent="0.2">
      <c r="A10" s="92">
        <v>3</v>
      </c>
      <c r="B10" s="77" t="s">
        <v>159</v>
      </c>
      <c r="C10" s="111"/>
      <c r="D10" s="111"/>
      <c r="E10" s="111"/>
      <c r="F10" s="111"/>
      <c r="G10" s="111"/>
      <c r="H10" s="35"/>
      <c r="I10" s="17"/>
      <c r="J10" s="17"/>
    </row>
    <row r="11" spans="1:10" s="15" customFormat="1" ht="15.75" customHeight="1" x14ac:dyDescent="0.2">
      <c r="A11" s="172">
        <v>4</v>
      </c>
      <c r="B11" s="135" t="s">
        <v>3</v>
      </c>
      <c r="C11" s="134">
        <v>7900.9201080000003</v>
      </c>
      <c r="D11" s="134"/>
      <c r="E11" s="134">
        <v>7900.9201080000003</v>
      </c>
      <c r="F11" s="134">
        <v>5634.5484159999996</v>
      </c>
      <c r="G11" s="134">
        <v>2300.5091210000001</v>
      </c>
      <c r="H11" s="35"/>
      <c r="I11" s="17"/>
      <c r="J11" s="17"/>
    </row>
    <row r="12" spans="1:10" s="15" customFormat="1" ht="12.75" customHeight="1" x14ac:dyDescent="0.2">
      <c r="B12" s="18"/>
      <c r="C12" s="34"/>
      <c r="D12" s="23"/>
      <c r="E12" s="23"/>
      <c r="F12" s="23"/>
      <c r="G12" s="23"/>
      <c r="H12" s="35"/>
      <c r="I12" s="17"/>
      <c r="J12" s="17"/>
    </row>
    <row r="13" spans="1:10" x14ac:dyDescent="0.2">
      <c r="B13" s="27"/>
      <c r="C13" s="36"/>
      <c r="D13" s="27"/>
      <c r="E13" s="27"/>
      <c r="F13" s="27"/>
      <c r="G13" s="27"/>
      <c r="H13" s="27"/>
      <c r="I13" s="27"/>
      <c r="J13" s="27"/>
    </row>
  </sheetData>
  <customSheetViews>
    <customSheetView guid="{E15FBE34-FE0E-4FB3-BF77-D720D4424F83}" showGridLines="0">
      <selection activeCell="B8" sqref="B8"/>
      <pageMargins left="0.7" right="0.7" top="0.75" bottom="0.75" header="0.3" footer="0.3"/>
    </customSheetView>
    <customSheetView guid="{B3B79DE6-B790-447F-9BF8-243B216057B6}" showGridLines="0">
      <selection activeCell="F6" sqref="F6"/>
      <pageMargins left="0.7" right="0.7" top="0.75" bottom="0.75" header="0.3" footer="0.3"/>
    </customSheetView>
    <customSheetView guid="{0886076D-53EA-4907-B727-AEB3E85E12E6}" showGridLines="0">
      <selection activeCell="B8" sqref="B8"/>
      <pageMargins left="0.7" right="0.7" top="0.75" bottom="0.75" header="0.3" footer="0.3"/>
    </customSheetView>
  </customSheetViews>
  <mergeCells count="6">
    <mergeCell ref="G6:G7"/>
    <mergeCell ref="A7:B7"/>
    <mergeCell ref="C4:C7"/>
    <mergeCell ref="D6:D7"/>
    <mergeCell ref="F6:F7"/>
    <mergeCell ref="E4:E7"/>
  </mergeCells>
  <hyperlinks>
    <hyperlink ref="I4" location="Index!A1" display="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B45E6"/>
  </sheetPr>
  <dimension ref="A1:F32"/>
  <sheetViews>
    <sheetView showGridLines="0" tabSelected="1" workbookViewId="0">
      <selection activeCell="C40" sqref="C40"/>
    </sheetView>
  </sheetViews>
  <sheetFormatPr defaultColWidth="9.140625" defaultRowHeight="15" x14ac:dyDescent="0.25"/>
  <cols>
    <col min="1" max="1" width="12" style="58" customWidth="1"/>
    <col min="2" max="2" width="101.85546875" style="2" customWidth="1"/>
    <col min="3" max="3" width="40.28515625" style="41" customWidth="1"/>
    <col min="4" max="16384" width="9.140625" style="2"/>
  </cols>
  <sheetData>
    <row r="1" spans="1:6" ht="15.75" customHeight="1" x14ac:dyDescent="0.25">
      <c r="A1" s="242" t="s">
        <v>376</v>
      </c>
      <c r="B1" s="242"/>
    </row>
    <row r="2" spans="1:6" x14ac:dyDescent="0.25">
      <c r="A2" s="242"/>
      <c r="B2" s="242"/>
      <c r="C2" s="209" t="s">
        <v>370</v>
      </c>
    </row>
    <row r="3" spans="1:6" ht="11.25" customHeight="1" x14ac:dyDescent="0.25">
      <c r="A3" s="56"/>
      <c r="B3" s="3"/>
    </row>
    <row r="4" spans="1:6" s="8" customFormat="1" ht="15.75" customHeight="1" thickBot="1" x14ac:dyDescent="0.3">
      <c r="A4" s="65" t="s">
        <v>297</v>
      </c>
      <c r="B4" s="65"/>
      <c r="C4" s="42"/>
      <c r="D4" s="7"/>
      <c r="E4" s="7"/>
      <c r="F4" s="7"/>
    </row>
    <row r="5" spans="1:6" s="11" customFormat="1" ht="15.75" customHeight="1" x14ac:dyDescent="0.25">
      <c r="A5" s="57" t="s">
        <v>202</v>
      </c>
      <c r="B5" s="12" t="s">
        <v>302</v>
      </c>
      <c r="C5" s="45"/>
      <c r="D5" s="9"/>
      <c r="E5" s="9"/>
      <c r="F5" s="9"/>
    </row>
    <row r="6" spans="1:6" s="11" customFormat="1" ht="15.75" customHeight="1" x14ac:dyDescent="0.25">
      <c r="A6" s="57" t="s">
        <v>238</v>
      </c>
      <c r="B6" s="13" t="s">
        <v>237</v>
      </c>
      <c r="C6" s="45"/>
      <c r="D6" s="9"/>
      <c r="E6" s="9"/>
      <c r="F6" s="9"/>
    </row>
    <row r="7" spans="1:6" s="11" customFormat="1" ht="15.75" customHeight="1" x14ac:dyDescent="0.25">
      <c r="A7" s="57" t="s">
        <v>420</v>
      </c>
      <c r="B7" s="13" t="s">
        <v>421</v>
      </c>
      <c r="C7" s="45"/>
      <c r="D7" s="9"/>
      <c r="E7" s="9"/>
      <c r="F7" s="9"/>
    </row>
    <row r="8" spans="1:6" s="11" customFormat="1" ht="9.75" customHeight="1" x14ac:dyDescent="0.25">
      <c r="A8" s="58"/>
      <c r="B8" s="13"/>
      <c r="C8" s="46"/>
      <c r="D8" s="9"/>
      <c r="E8" s="9"/>
      <c r="F8" s="9"/>
    </row>
    <row r="9" spans="1:6" s="8" customFormat="1" ht="15.75" customHeight="1" thickBot="1" x14ac:dyDescent="0.3">
      <c r="A9" s="65" t="s">
        <v>298</v>
      </c>
      <c r="B9" s="65"/>
      <c r="C9" s="47"/>
      <c r="D9" s="7"/>
      <c r="E9" s="7"/>
      <c r="F9" s="7"/>
    </row>
    <row r="10" spans="1:6" s="11" customFormat="1" ht="15.75" customHeight="1" x14ac:dyDescent="0.25">
      <c r="A10" s="59" t="s">
        <v>216</v>
      </c>
      <c r="B10" s="10" t="s">
        <v>236</v>
      </c>
      <c r="C10" s="45"/>
      <c r="D10" s="9"/>
      <c r="E10" s="9"/>
      <c r="F10" s="9"/>
    </row>
    <row r="11" spans="1:6" s="11" customFormat="1" ht="15.75" customHeight="1" x14ac:dyDescent="0.25">
      <c r="A11" s="59" t="s">
        <v>366</v>
      </c>
      <c r="B11" s="10" t="s">
        <v>358</v>
      </c>
      <c r="C11" s="45"/>
      <c r="D11" s="9"/>
      <c r="E11" s="9"/>
      <c r="F11" s="9"/>
    </row>
    <row r="12" spans="1:6" s="11" customFormat="1" ht="15.75" customHeight="1" x14ac:dyDescent="0.25">
      <c r="A12" s="59" t="s">
        <v>367</v>
      </c>
      <c r="B12" s="10" t="s">
        <v>359</v>
      </c>
      <c r="C12" s="45"/>
      <c r="D12" s="9"/>
      <c r="E12" s="9"/>
      <c r="F12" s="9"/>
    </row>
    <row r="13" spans="1:6" s="11" customFormat="1" ht="15.75" customHeight="1" x14ac:dyDescent="0.25">
      <c r="A13" s="59" t="s">
        <v>368</v>
      </c>
      <c r="B13" s="10" t="s">
        <v>360</v>
      </c>
      <c r="C13" s="45"/>
      <c r="D13" s="9"/>
      <c r="E13" s="9"/>
      <c r="F13" s="9"/>
    </row>
    <row r="14" spans="1:6" s="11" customFormat="1" ht="15.75" customHeight="1" x14ac:dyDescent="0.25">
      <c r="A14" s="59" t="s">
        <v>369</v>
      </c>
      <c r="B14" s="10" t="s">
        <v>361</v>
      </c>
      <c r="C14" s="45"/>
      <c r="D14" s="9"/>
      <c r="E14" s="9"/>
      <c r="F14" s="9"/>
    </row>
    <row r="15" spans="1:6" s="11" customFormat="1" ht="15.75" customHeight="1" x14ac:dyDescent="0.25">
      <c r="A15" s="59" t="s">
        <v>231</v>
      </c>
      <c r="B15" s="10" t="s">
        <v>232</v>
      </c>
      <c r="C15" s="45"/>
      <c r="D15" s="9"/>
      <c r="E15" s="9"/>
      <c r="F15" s="9"/>
    </row>
    <row r="16" spans="1:6" s="11" customFormat="1" ht="15.75" customHeight="1" x14ac:dyDescent="0.25">
      <c r="A16" s="59" t="s">
        <v>235</v>
      </c>
      <c r="B16" s="76" t="s">
        <v>234</v>
      </c>
      <c r="C16" s="45"/>
      <c r="D16" s="9"/>
      <c r="E16" s="9"/>
      <c r="F16" s="9"/>
    </row>
    <row r="17" spans="1:6" s="11" customFormat="1" ht="15.75" customHeight="1" x14ac:dyDescent="0.25">
      <c r="A17" s="59" t="s">
        <v>230</v>
      </c>
      <c r="B17" s="10" t="s">
        <v>233</v>
      </c>
      <c r="C17" s="45"/>
      <c r="D17" s="9"/>
      <c r="E17" s="9"/>
      <c r="F17" s="9"/>
    </row>
    <row r="18" spans="1:6" s="11" customFormat="1" ht="15.75" customHeight="1" x14ac:dyDescent="0.25">
      <c r="A18" s="59" t="s">
        <v>203</v>
      </c>
      <c r="B18" s="44" t="s">
        <v>208</v>
      </c>
      <c r="C18" s="45"/>
      <c r="D18" s="9"/>
      <c r="E18" s="9"/>
      <c r="F18" s="9"/>
    </row>
    <row r="19" spans="1:6" s="11" customFormat="1" ht="15.75" customHeight="1" x14ac:dyDescent="0.25">
      <c r="A19" s="59" t="s">
        <v>204</v>
      </c>
      <c r="B19" s="10" t="s">
        <v>209</v>
      </c>
      <c r="C19" s="45"/>
      <c r="D19" s="9"/>
      <c r="E19" s="9"/>
      <c r="F19" s="9"/>
    </row>
    <row r="20" spans="1:6" s="11" customFormat="1" ht="15.75" customHeight="1" x14ac:dyDescent="0.25">
      <c r="A20" s="59" t="s">
        <v>205</v>
      </c>
      <c r="B20" s="10" t="s">
        <v>210</v>
      </c>
      <c r="C20" s="45"/>
      <c r="D20" s="12"/>
    </row>
    <row r="21" spans="1:6" s="11" customFormat="1" ht="15.75" customHeight="1" x14ac:dyDescent="0.25">
      <c r="A21" s="59" t="s">
        <v>207</v>
      </c>
      <c r="B21" s="10" t="s">
        <v>212</v>
      </c>
      <c r="C21" s="45"/>
      <c r="D21" s="12"/>
    </row>
    <row r="22" spans="1:6" s="11" customFormat="1" ht="15.75" customHeight="1" x14ac:dyDescent="0.25">
      <c r="A22" s="59" t="s">
        <v>206</v>
      </c>
      <c r="B22" s="10" t="s">
        <v>211</v>
      </c>
      <c r="C22" s="45"/>
      <c r="D22" s="12"/>
    </row>
    <row r="23" spans="1:6" s="11" customFormat="1" ht="15.75" customHeight="1" x14ac:dyDescent="0.25">
      <c r="A23" s="59" t="s">
        <v>213</v>
      </c>
      <c r="B23" s="10" t="s">
        <v>301</v>
      </c>
      <c r="C23" s="45"/>
      <c r="D23" s="12"/>
    </row>
    <row r="24" spans="1:6" s="11" customFormat="1" ht="15.75" customHeight="1" x14ac:dyDescent="0.25">
      <c r="A24" s="59" t="s">
        <v>214</v>
      </c>
      <c r="B24" s="10" t="s">
        <v>300</v>
      </c>
      <c r="C24" s="45"/>
    </row>
    <row r="25" spans="1:6" s="11" customFormat="1" ht="15.75" customHeight="1" x14ac:dyDescent="0.25">
      <c r="A25" s="59"/>
      <c r="B25" s="10"/>
      <c r="C25" s="45"/>
    </row>
    <row r="26" spans="1:6" s="11" customFormat="1" ht="9.75" customHeight="1" x14ac:dyDescent="0.25">
      <c r="A26" s="60"/>
      <c r="B26" s="13"/>
      <c r="C26" s="46"/>
      <c r="D26" s="9"/>
      <c r="E26" s="9"/>
      <c r="F26" s="9"/>
    </row>
    <row r="27" spans="1:6" s="8" customFormat="1" ht="15.75" customHeight="1" thickBot="1" x14ac:dyDescent="0.3">
      <c r="A27" s="65" t="s">
        <v>299</v>
      </c>
      <c r="B27" s="65"/>
      <c r="C27" s="47"/>
      <c r="D27" s="7"/>
      <c r="E27" s="7"/>
      <c r="F27" s="7"/>
    </row>
    <row r="28" spans="1:6" s="11" customFormat="1" ht="15.75" customHeight="1" x14ac:dyDescent="0.25">
      <c r="A28" s="59" t="s">
        <v>259</v>
      </c>
      <c r="B28" s="13" t="s">
        <v>215</v>
      </c>
      <c r="C28" s="15"/>
    </row>
    <row r="29" spans="1:6" s="11" customFormat="1" ht="9" customHeight="1" thickBot="1" x14ac:dyDescent="0.3">
      <c r="A29" s="67"/>
      <c r="B29" s="66"/>
      <c r="C29" s="43"/>
    </row>
    <row r="30" spans="1:6" x14ac:dyDescent="0.25">
      <c r="A30" s="75"/>
      <c r="B30" s="1"/>
    </row>
    <row r="31" spans="1:6" x14ac:dyDescent="0.25">
      <c r="A31" s="75"/>
      <c r="B31" s="1"/>
    </row>
    <row r="32" spans="1:6" x14ac:dyDescent="0.25">
      <c r="B32" s="1"/>
    </row>
  </sheetData>
  <customSheetViews>
    <customSheetView guid="{E15FBE34-FE0E-4FB3-BF77-D720D4424F83}" showGridLines="0">
      <selection activeCell="C9" sqref="C9"/>
      <pageMargins left="0.7" right="0.7" top="0.75" bottom="0.75" header="0.3" footer="0.3"/>
    </customSheetView>
    <customSheetView guid="{B3B79DE6-B790-447F-9BF8-243B216057B6}" showGridLines="0">
      <selection activeCell="C9" sqref="C9"/>
      <pageMargins left="0.7" right="0.7" top="0.75" bottom="0.75" header="0.3" footer="0.3"/>
    </customSheetView>
    <customSheetView guid="{0886076D-53EA-4907-B727-AEB3E85E12E6}" showGridLines="0">
      <selection activeCell="D4" sqref="D4"/>
      <pageMargins left="0.7" right="0.7" top="0.75" bottom="0.75" header="0.3" footer="0.3"/>
    </customSheetView>
  </customSheetViews>
  <mergeCells count="1">
    <mergeCell ref="A1:B2"/>
  </mergeCells>
  <hyperlinks>
    <hyperlink ref="A5" location="'EU OV1'!A1" display="EU OV1"/>
    <hyperlink ref="A18" location="'EU CR4'!A1" display="EU CR4"/>
    <hyperlink ref="A19" location="'EU CR5'!A1" display="EUCR5"/>
    <hyperlink ref="A6" location="OFD!A1" display="OFD"/>
    <hyperlink ref="A20" location="'EU CCR1'!A1" display="EU CCR1"/>
    <hyperlink ref="A22" location="'EU CCR3'!A1" display="EU CCR3"/>
    <hyperlink ref="A21" location="'EU CCR2'!A1" display="EU CCR2"/>
    <hyperlink ref="A23" location="'EU CCR5-A'!A1" display="EU CCR5-A"/>
    <hyperlink ref="A24" location="'EU CCR5-B'!A1" display="EU CCR5-B"/>
    <hyperlink ref="A15" location="'EU CR2-A'!A1" display="EU CR2-A"/>
    <hyperlink ref="A16" location="'EU CR2-B'!A1" display="EU CR2-B"/>
    <hyperlink ref="A17" location="'EU CR3'!A1" display="EU CR3"/>
    <hyperlink ref="A10" location="'EU CR1-A'!A1" display="EU CR1-A"/>
    <hyperlink ref="A28" location="'EU MR1'!A1" display="EU MR-1"/>
    <hyperlink ref="A11" location="'EU CQ1'!A1" display="EU CQ1"/>
    <hyperlink ref="A12" location="'EU CQ3'!A1" display="EU CQ3"/>
    <hyperlink ref="A13" location="'EU CQ4'!A1" display="EU CQ4"/>
    <hyperlink ref="A14" location="'EU CQ9'!A1" display="EU CQ9"/>
    <hyperlink ref="A7" location="'IFRS 9-FL'!A1" display="IFRS 9-FL"/>
  </hyperlinks>
  <pageMargins left="0.7" right="0.7" top="0.75" bottom="0.75" header="0.3" footer="0.3"/>
  <pageSetup orientation="portrait" horizontalDpi="360"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B45E6"/>
  </sheetPr>
  <dimension ref="A1:K18"/>
  <sheetViews>
    <sheetView showGridLines="0" workbookViewId="0">
      <selection activeCell="O31" sqref="O31"/>
    </sheetView>
  </sheetViews>
  <sheetFormatPr defaultColWidth="9.140625" defaultRowHeight="12.75" x14ac:dyDescent="0.2"/>
  <cols>
    <col min="1" max="1" width="25" style="14" customWidth="1"/>
    <col min="2" max="2" width="13.5703125" style="33" customWidth="1"/>
    <col min="3" max="3" width="13.5703125" style="14" customWidth="1"/>
    <col min="4" max="4" width="1.42578125" style="14" customWidth="1"/>
    <col min="5" max="6" width="13.5703125" style="14" customWidth="1"/>
    <col min="7" max="7" width="1.42578125" style="14" customWidth="1"/>
    <col min="8" max="8" width="14.140625" style="14" customWidth="1"/>
    <col min="9" max="9" width="13.5703125" style="14" customWidth="1"/>
    <col min="10" max="11" width="8.5703125" style="14" customWidth="1"/>
    <col min="12" max="16384" width="9.140625" style="14"/>
  </cols>
  <sheetData>
    <row r="1" spans="1:11" ht="15" customHeight="1" x14ac:dyDescent="0.2">
      <c r="A1" s="16" t="s">
        <v>249</v>
      </c>
      <c r="B1" s="21"/>
      <c r="C1" s="15"/>
    </row>
    <row r="2" spans="1:11" ht="15" customHeight="1" x14ac:dyDescent="0.2">
      <c r="A2" s="16"/>
      <c r="B2" s="21"/>
      <c r="C2" s="15"/>
    </row>
    <row r="3" spans="1:11" ht="15" customHeight="1" x14ac:dyDescent="0.2">
      <c r="B3" s="21" t="s">
        <v>260</v>
      </c>
      <c r="C3" s="21" t="s">
        <v>261</v>
      </c>
      <c r="D3" s="33"/>
      <c r="E3" s="33" t="s">
        <v>262</v>
      </c>
      <c r="F3" s="33" t="s">
        <v>263</v>
      </c>
      <c r="G3" s="33"/>
      <c r="H3" s="33" t="s">
        <v>264</v>
      </c>
      <c r="I3" s="33" t="s">
        <v>265</v>
      </c>
    </row>
    <row r="4" spans="1:11" ht="15.75" customHeight="1" x14ac:dyDescent="0.2">
      <c r="A4" s="176" t="s">
        <v>373</v>
      </c>
      <c r="B4" s="245" t="s">
        <v>38</v>
      </c>
      <c r="C4" s="245"/>
      <c r="D4" s="245"/>
      <c r="E4" s="245"/>
      <c r="F4" s="245"/>
      <c r="G4" s="177"/>
      <c r="H4" s="245" t="s">
        <v>167</v>
      </c>
      <c r="I4" s="245"/>
      <c r="K4" s="80" t="s">
        <v>184</v>
      </c>
    </row>
    <row r="5" spans="1:11" ht="24" customHeight="1" x14ac:dyDescent="0.2">
      <c r="A5" s="177"/>
      <c r="B5" s="245" t="s">
        <v>165</v>
      </c>
      <c r="C5" s="245"/>
      <c r="D5" s="153"/>
      <c r="E5" s="245" t="s">
        <v>166</v>
      </c>
      <c r="F5" s="245"/>
      <c r="G5" s="145"/>
      <c r="H5" s="248" t="s">
        <v>356</v>
      </c>
      <c r="I5" s="248" t="s">
        <v>357</v>
      </c>
    </row>
    <row r="6" spans="1:11" ht="16.5" customHeight="1" x14ac:dyDescent="0.2">
      <c r="A6" s="144"/>
      <c r="B6" s="175" t="s">
        <v>39</v>
      </c>
      <c r="C6" s="175" t="s">
        <v>40</v>
      </c>
      <c r="D6" s="175"/>
      <c r="E6" s="175" t="s">
        <v>39</v>
      </c>
      <c r="F6" s="175" t="s">
        <v>40</v>
      </c>
      <c r="G6" s="175"/>
      <c r="H6" s="249"/>
      <c r="I6" s="249"/>
    </row>
    <row r="7" spans="1:11" s="15" customFormat="1" ht="15.75" customHeight="1" x14ac:dyDescent="0.2">
      <c r="A7" s="100" t="s">
        <v>160</v>
      </c>
      <c r="B7" s="31"/>
      <c r="C7" s="184">
        <v>1814.278969</v>
      </c>
      <c r="D7" s="184"/>
      <c r="E7" s="184"/>
      <c r="F7" s="184"/>
      <c r="G7" s="184"/>
      <c r="H7" s="184"/>
      <c r="I7" s="184">
        <v>131.75447</v>
      </c>
    </row>
    <row r="8" spans="1:11" s="15" customFormat="1" ht="15.75" customHeight="1" x14ac:dyDescent="0.2">
      <c r="A8" s="100" t="s">
        <v>161</v>
      </c>
      <c r="B8" s="31"/>
      <c r="C8" s="184">
        <v>576.25403951466899</v>
      </c>
      <c r="D8" s="184"/>
      <c r="E8" s="184"/>
      <c r="F8" s="184">
        <v>756.03223564438497</v>
      </c>
      <c r="G8" s="184"/>
      <c r="H8" s="184"/>
      <c r="I8" s="90"/>
    </row>
    <row r="9" spans="1:11" s="15" customFormat="1" ht="15.75" customHeight="1" x14ac:dyDescent="0.2">
      <c r="A9" s="100" t="s">
        <v>162</v>
      </c>
      <c r="B9" s="31"/>
      <c r="C9" s="184">
        <v>961.41061568013902</v>
      </c>
      <c r="D9" s="184"/>
      <c r="E9" s="184"/>
      <c r="F9" s="184"/>
      <c r="G9" s="184"/>
      <c r="H9" s="184">
        <v>510.72422300000005</v>
      </c>
      <c r="I9" s="90"/>
    </row>
    <row r="10" spans="1:11" s="15" customFormat="1" ht="15.75" customHeight="1" x14ac:dyDescent="0.2">
      <c r="A10" s="100" t="s">
        <v>163</v>
      </c>
      <c r="B10" s="31"/>
      <c r="D10" s="184"/>
      <c r="E10" s="184"/>
      <c r="F10" s="184"/>
      <c r="G10" s="184"/>
      <c r="H10" s="184"/>
      <c r="I10" s="90"/>
    </row>
    <row r="11" spans="1:11" s="15" customFormat="1" ht="15.75" customHeight="1" x14ac:dyDescent="0.25">
      <c r="A11" s="100" t="s">
        <v>378</v>
      </c>
      <c r="B11" s="31"/>
      <c r="C11" s="211">
        <v>210.16103382879999</v>
      </c>
      <c r="D11" s="184"/>
      <c r="E11" s="184"/>
      <c r="F11" s="184"/>
      <c r="G11" s="184"/>
      <c r="H11" s="184"/>
      <c r="I11" s="90"/>
    </row>
    <row r="12" spans="1:11" s="15" customFormat="1" ht="15.75" customHeight="1" x14ac:dyDescent="0.25">
      <c r="A12" s="100" t="s">
        <v>5</v>
      </c>
      <c r="B12" s="31"/>
      <c r="C12" s="211">
        <v>1288.1818070099998</v>
      </c>
      <c r="D12" s="184"/>
      <c r="E12" s="184"/>
      <c r="F12" s="184"/>
      <c r="G12" s="184"/>
      <c r="H12" s="184">
        <v>41.858666999999997</v>
      </c>
      <c r="I12" s="184">
        <v>386.6416568082912</v>
      </c>
    </row>
    <row r="13" spans="1:11" s="15" customFormat="1" ht="15.75" customHeight="1" x14ac:dyDescent="0.25">
      <c r="A13" s="100" t="s">
        <v>151</v>
      </c>
      <c r="B13" s="31"/>
      <c r="C13" s="211">
        <v>176.87751775799998</v>
      </c>
      <c r="D13" s="184"/>
      <c r="E13" s="184"/>
      <c r="F13" s="184"/>
      <c r="G13" s="184"/>
      <c r="H13" s="184"/>
      <c r="I13" s="184"/>
    </row>
    <row r="14" spans="1:11" s="15" customFormat="1" ht="15.75" customHeight="1" x14ac:dyDescent="0.25">
      <c r="A14" s="100" t="s">
        <v>164</v>
      </c>
      <c r="B14" s="31"/>
      <c r="C14" s="211">
        <v>6976.4981761554063</v>
      </c>
      <c r="D14" s="184"/>
      <c r="E14" s="184"/>
      <c r="F14" s="184"/>
      <c r="G14" s="184"/>
      <c r="H14" s="184"/>
      <c r="I14" s="90"/>
    </row>
    <row r="15" spans="1:11" ht="15.75" customHeight="1" x14ac:dyDescent="0.25">
      <c r="A15" s="100" t="s">
        <v>152</v>
      </c>
      <c r="B15" s="31"/>
      <c r="C15" s="211">
        <v>675.35473138177008</v>
      </c>
      <c r="D15" s="184"/>
      <c r="E15" s="184"/>
      <c r="F15" s="184"/>
      <c r="G15" s="184"/>
      <c r="H15" s="184"/>
      <c r="I15" s="100"/>
    </row>
    <row r="16" spans="1:11" ht="15.75" customHeight="1" x14ac:dyDescent="0.2">
      <c r="A16" s="133" t="s">
        <v>3</v>
      </c>
      <c r="B16" s="123"/>
      <c r="C16" s="132">
        <v>12679.016890328785</v>
      </c>
      <c r="D16" s="132"/>
      <c r="E16" s="132"/>
      <c r="F16" s="132">
        <v>756.03223564438497</v>
      </c>
      <c r="G16" s="132"/>
      <c r="H16" s="132">
        <v>552.58289000000002</v>
      </c>
      <c r="I16" s="132">
        <v>518.39612680829123</v>
      </c>
    </row>
    <row r="17" spans="2:9" x14ac:dyDescent="0.2">
      <c r="B17" s="19"/>
      <c r="C17" s="19"/>
      <c r="D17" s="19"/>
      <c r="E17" s="19"/>
      <c r="F17" s="19"/>
      <c r="G17" s="19"/>
      <c r="H17" s="19"/>
      <c r="I17" s="26"/>
    </row>
    <row r="18" spans="2:9" x14ac:dyDescent="0.2">
      <c r="B18" s="19"/>
      <c r="C18" s="19"/>
      <c r="D18" s="19"/>
      <c r="E18" s="19"/>
      <c r="F18" s="19"/>
      <c r="G18" s="19"/>
      <c r="H18" s="19"/>
      <c r="I18" s="26"/>
    </row>
  </sheetData>
  <customSheetViews>
    <customSheetView guid="{E15FBE34-FE0E-4FB3-BF77-D720D4424F83}" showGridLines="0">
      <selection activeCell="O35" sqref="O35"/>
      <pageMargins left="0.7" right="0.7" top="0.75" bottom="0.75" header="0.3" footer="0.3"/>
    </customSheetView>
    <customSheetView guid="{B3B79DE6-B790-447F-9BF8-243B216057B6}" showGridLines="0">
      <selection activeCell="M11" sqref="M11"/>
      <pageMargins left="0.7" right="0.7" top="0.75" bottom="0.75" header="0.3" footer="0.3"/>
    </customSheetView>
    <customSheetView guid="{0886076D-53EA-4907-B727-AEB3E85E12E6}" showGridLines="0">
      <selection activeCell="O35" sqref="O35"/>
      <pageMargins left="0.7" right="0.7" top="0.75" bottom="0.75" header="0.3" footer="0.3"/>
    </customSheetView>
  </customSheetViews>
  <mergeCells count="6">
    <mergeCell ref="B5:C5"/>
    <mergeCell ref="E5:F5"/>
    <mergeCell ref="H4:I4"/>
    <mergeCell ref="B4:F4"/>
    <mergeCell ref="H5:H6"/>
    <mergeCell ref="I5:I6"/>
  </mergeCells>
  <hyperlinks>
    <hyperlink ref="K4" location="Index!A1" display="Index"/>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B45E6"/>
  </sheetPr>
  <dimension ref="A1:H71"/>
  <sheetViews>
    <sheetView showGridLines="0" workbookViewId="0">
      <selection activeCell="M26" sqref="M26"/>
    </sheetView>
  </sheetViews>
  <sheetFormatPr defaultColWidth="9.140625" defaultRowHeight="15" x14ac:dyDescent="0.25"/>
  <cols>
    <col min="1" max="1" width="5" style="2" customWidth="1"/>
    <col min="2" max="2" width="1.85546875" style="2" customWidth="1"/>
    <col min="3" max="3" width="40.28515625" style="2" customWidth="1"/>
    <col min="4" max="4" width="16.5703125" style="2" customWidth="1"/>
    <col min="5" max="5" width="15.42578125" style="2" customWidth="1"/>
    <col min="6" max="7" width="8.5703125" style="2" customWidth="1"/>
    <col min="8" max="16384" width="9.140625" style="2"/>
  </cols>
  <sheetData>
    <row r="1" spans="1:8" s="14" customFormat="1" x14ac:dyDescent="0.25">
      <c r="A1" s="16" t="s">
        <v>239</v>
      </c>
      <c r="C1" s="16"/>
      <c r="D1" s="16"/>
      <c r="E1"/>
    </row>
    <row r="2" spans="1:8" s="14" customFormat="1" x14ac:dyDescent="0.25">
      <c r="B2" s="16"/>
      <c r="C2" s="16"/>
      <c r="D2" s="16"/>
      <c r="E2" s="97"/>
    </row>
    <row r="3" spans="1:8" s="14" customFormat="1" ht="15" customHeight="1" x14ac:dyDescent="0.25">
      <c r="B3"/>
      <c r="C3"/>
      <c r="D3" s="21" t="s">
        <v>260</v>
      </c>
      <c r="E3" s="21" t="s">
        <v>261</v>
      </c>
    </row>
    <row r="4" spans="1:8" s="14" customFormat="1" ht="15.75" customHeight="1" x14ac:dyDescent="0.25">
      <c r="A4" s="178"/>
      <c r="B4" s="178"/>
      <c r="C4" s="178"/>
      <c r="D4" s="178"/>
      <c r="E4" s="300" t="s">
        <v>22</v>
      </c>
      <c r="G4" s="68" t="s">
        <v>184</v>
      </c>
    </row>
    <row r="5" spans="1:8" ht="17.25" customHeight="1" x14ac:dyDescent="0.25">
      <c r="A5" s="247" t="s">
        <v>375</v>
      </c>
      <c r="B5" s="247"/>
      <c r="C5" s="247"/>
      <c r="D5" s="167" t="s">
        <v>303</v>
      </c>
      <c r="E5" s="301"/>
    </row>
    <row r="6" spans="1:8" s="14" customFormat="1" ht="15.75" customHeight="1" x14ac:dyDescent="0.2">
      <c r="A6" s="98"/>
      <c r="B6" s="102" t="s">
        <v>23</v>
      </c>
      <c r="C6" s="102"/>
      <c r="D6" s="100"/>
      <c r="E6" s="100"/>
    </row>
    <row r="7" spans="1:8" customFormat="1" ht="15.75" customHeight="1" x14ac:dyDescent="0.25">
      <c r="A7" s="92">
        <v>1</v>
      </c>
      <c r="B7" s="103"/>
      <c r="C7" s="104" t="s">
        <v>24</v>
      </c>
      <c r="D7" s="206">
        <v>5185.7021009884747</v>
      </c>
      <c r="E7" s="206">
        <v>414.85616807907797</v>
      </c>
      <c r="F7" s="2"/>
      <c r="G7" s="2"/>
      <c r="H7" s="32"/>
    </row>
    <row r="8" spans="1:8" customFormat="1" ht="15.75" customHeight="1" x14ac:dyDescent="0.25">
      <c r="A8" s="92">
        <v>2</v>
      </c>
      <c r="B8" s="103"/>
      <c r="C8" s="104" t="s">
        <v>25</v>
      </c>
      <c r="D8" s="206">
        <v>10021.276624177684</v>
      </c>
      <c r="E8" s="206">
        <v>801.70212993421467</v>
      </c>
      <c r="F8" s="2"/>
      <c r="G8" s="2"/>
      <c r="H8" s="32"/>
    </row>
    <row r="9" spans="1:8" customFormat="1" ht="15.75" customHeight="1" x14ac:dyDescent="0.25">
      <c r="A9" s="92">
        <v>3</v>
      </c>
      <c r="B9" s="103"/>
      <c r="C9" s="104" t="s">
        <v>26</v>
      </c>
      <c r="D9" s="206">
        <v>3119.2726219999386</v>
      </c>
      <c r="E9" s="206">
        <v>249.54180975999506</v>
      </c>
      <c r="F9" s="2"/>
      <c r="G9" s="2"/>
      <c r="H9" s="32"/>
    </row>
    <row r="10" spans="1:8" customFormat="1" ht="15.75" customHeight="1" x14ac:dyDescent="0.25">
      <c r="A10" s="92">
        <v>4</v>
      </c>
      <c r="B10" s="103"/>
      <c r="C10" s="104" t="s">
        <v>168</v>
      </c>
      <c r="D10" s="207"/>
      <c r="E10" s="206"/>
      <c r="F10" s="2"/>
      <c r="G10" s="2"/>
      <c r="H10" s="32"/>
    </row>
    <row r="11" spans="1:8" customFormat="1" ht="15.75" customHeight="1" x14ac:dyDescent="0.25">
      <c r="A11" s="92"/>
      <c r="B11" s="104" t="s">
        <v>169</v>
      </c>
      <c r="C11" s="104"/>
      <c r="D11" s="207"/>
      <c r="E11" s="206"/>
      <c r="F11" s="2"/>
      <c r="G11" s="2"/>
      <c r="H11" s="32"/>
    </row>
    <row r="12" spans="1:8" customFormat="1" ht="15.75" customHeight="1" x14ac:dyDescent="0.25">
      <c r="A12" s="92">
        <v>8</v>
      </c>
      <c r="B12" s="105" t="s">
        <v>27</v>
      </c>
      <c r="C12" s="105"/>
      <c r="D12" s="208"/>
      <c r="E12" s="206"/>
      <c r="F12" s="2"/>
      <c r="G12" s="2"/>
      <c r="H12" s="32"/>
    </row>
    <row r="13" spans="1:8" x14ac:dyDescent="0.25">
      <c r="A13" s="136">
        <v>9</v>
      </c>
      <c r="B13" s="133" t="s">
        <v>3</v>
      </c>
      <c r="C13" s="133"/>
      <c r="D13" s="132">
        <v>18326.251347166097</v>
      </c>
      <c r="E13" s="132">
        <v>1466.1001077732876</v>
      </c>
    </row>
    <row r="14" spans="1:8" x14ac:dyDescent="0.25">
      <c r="B14" s="6"/>
      <c r="C14" s="6"/>
      <c r="D14" s="6"/>
      <c r="E14" s="28"/>
    </row>
    <row r="15" spans="1:8" x14ac:dyDescent="0.25">
      <c r="B15" s="29"/>
      <c r="C15" s="29"/>
      <c r="D15"/>
      <c r="E15" s="28"/>
    </row>
    <row r="16" spans="1:8" x14ac:dyDescent="0.25">
      <c r="B16" s="37"/>
      <c r="C16" s="37"/>
      <c r="D16" s="37"/>
      <c r="E16" s="28"/>
    </row>
    <row r="17" spans="2:5" x14ac:dyDescent="0.25">
      <c r="B17" s="37"/>
      <c r="C17" s="37"/>
      <c r="D17" s="37"/>
      <c r="E17" s="28"/>
    </row>
    <row r="18" spans="2:5" x14ac:dyDescent="0.25">
      <c r="B18" s="37"/>
      <c r="C18" s="37"/>
      <c r="D18" s="37"/>
      <c r="E18" s="28"/>
    </row>
    <row r="19" spans="2:5" x14ac:dyDescent="0.25">
      <c r="B19" s="37"/>
      <c r="C19" s="37"/>
      <c r="D19" s="37"/>
      <c r="E19" s="28"/>
    </row>
    <row r="20" spans="2:5" x14ac:dyDescent="0.25">
      <c r="B20" s="37"/>
      <c r="C20" s="37"/>
      <c r="D20" s="37"/>
      <c r="E20" s="28"/>
    </row>
    <row r="21" spans="2:5" x14ac:dyDescent="0.25">
      <c r="B21" s="37"/>
      <c r="C21" s="37"/>
      <c r="D21" s="37"/>
      <c r="E21" s="28"/>
    </row>
    <row r="22" spans="2:5" x14ac:dyDescent="0.25">
      <c r="B22" s="6"/>
      <c r="C22" s="6"/>
      <c r="D22" s="6"/>
      <c r="E22" s="28"/>
    </row>
    <row r="23" spans="2:5" x14ac:dyDescent="0.25">
      <c r="B23" s="29"/>
      <c r="C23" s="29"/>
      <c r="D23" s="29"/>
      <c r="E23" s="30"/>
    </row>
    <row r="24" spans="2:5" x14ac:dyDescent="0.25">
      <c r="B24" s="37"/>
      <c r="C24" s="37"/>
      <c r="D24" s="37"/>
      <c r="E24" s="28"/>
    </row>
    <row r="25" spans="2:5" x14ac:dyDescent="0.25">
      <c r="B25" s="38"/>
      <c r="C25" s="38"/>
      <c r="D25" s="38"/>
      <c r="E25" s="30"/>
    </row>
    <row r="26" spans="2:5" x14ac:dyDescent="0.25">
      <c r="B26" s="29"/>
      <c r="C26" s="29"/>
      <c r="D26" s="29"/>
      <c r="E26" s="30"/>
    </row>
    <row r="27" spans="2:5" x14ac:dyDescent="0.25">
      <c r="B27" s="37"/>
      <c r="C27" s="37"/>
      <c r="D27" s="37"/>
      <c r="E27" s="28"/>
    </row>
    <row r="28" spans="2:5" x14ac:dyDescent="0.25">
      <c r="B28" s="37"/>
      <c r="C28" s="37"/>
      <c r="D28" s="37"/>
      <c r="E28" s="28"/>
    </row>
    <row r="29" spans="2:5" x14ac:dyDescent="0.25">
      <c r="B29" s="37"/>
      <c r="C29" s="37"/>
      <c r="D29" s="37"/>
      <c r="E29" s="28"/>
    </row>
    <row r="30" spans="2:5" x14ac:dyDescent="0.25">
      <c r="B30" s="37"/>
      <c r="C30" s="37"/>
      <c r="D30" s="37"/>
      <c r="E30" s="28"/>
    </row>
    <row r="31" spans="2:5" x14ac:dyDescent="0.25">
      <c r="B31" s="37"/>
      <c r="C31" s="37"/>
      <c r="D31" s="37"/>
      <c r="E31" s="28"/>
    </row>
    <row r="32" spans="2:5" x14ac:dyDescent="0.25">
      <c r="B32" s="1"/>
      <c r="C32" s="1"/>
      <c r="D32" s="1"/>
      <c r="E32" s="30"/>
    </row>
    <row r="33" spans="2:5" x14ac:dyDescent="0.25">
      <c r="B33" s="29"/>
      <c r="C33" s="29"/>
      <c r="D33" s="29"/>
      <c r="E33" s="39"/>
    </row>
    <row r="34" spans="2:5" x14ac:dyDescent="0.25">
      <c r="B34" s="37"/>
      <c r="C34" s="37"/>
      <c r="D34" s="37"/>
      <c r="E34" s="28"/>
    </row>
    <row r="35" spans="2:5" x14ac:dyDescent="0.25">
      <c r="B35" s="37"/>
      <c r="C35" s="37"/>
      <c r="D35" s="37"/>
      <c r="E35" s="28"/>
    </row>
    <row r="36" spans="2:5" x14ac:dyDescent="0.25">
      <c r="B36" s="37"/>
      <c r="C36" s="37"/>
      <c r="D36" s="37"/>
      <c r="E36" s="28"/>
    </row>
    <row r="37" spans="2:5" x14ac:dyDescent="0.25">
      <c r="B37" s="37"/>
      <c r="C37" s="37"/>
      <c r="D37" s="37"/>
      <c r="E37" s="28"/>
    </row>
    <row r="38" spans="2:5" x14ac:dyDescent="0.25">
      <c r="B38" s="1"/>
      <c r="C38" s="1"/>
      <c r="D38" s="1"/>
      <c r="E38" s="1"/>
    </row>
    <row r="39" spans="2:5" x14ac:dyDescent="0.25">
      <c r="B39" s="40"/>
      <c r="C39" s="40"/>
      <c r="D39" s="40"/>
      <c r="E39" s="1"/>
    </row>
    <row r="40" spans="2:5" x14ac:dyDescent="0.25">
      <c r="B40" s="1"/>
      <c r="C40" s="1"/>
      <c r="D40" s="1"/>
      <c r="E40" s="1"/>
    </row>
    <row r="41" spans="2:5" x14ac:dyDescent="0.25">
      <c r="B41" s="1"/>
      <c r="C41" s="1"/>
      <c r="D41" s="1"/>
      <c r="E41" s="1"/>
    </row>
    <row r="42" spans="2:5" x14ac:dyDescent="0.25">
      <c r="B42" s="1"/>
      <c r="C42" s="1"/>
      <c r="D42" s="1"/>
      <c r="E42" s="1"/>
    </row>
    <row r="43" spans="2:5" x14ac:dyDescent="0.25">
      <c r="B43" s="1"/>
      <c r="C43" s="1"/>
      <c r="D43" s="1"/>
      <c r="E43" s="1"/>
    </row>
    <row r="44" spans="2:5" x14ac:dyDescent="0.25">
      <c r="B44" s="1"/>
      <c r="C44" s="1"/>
      <c r="D44" s="1"/>
      <c r="E44" s="1"/>
    </row>
    <row r="45" spans="2:5" x14ac:dyDescent="0.25">
      <c r="B45" s="1"/>
      <c r="C45" s="1"/>
      <c r="D45" s="1"/>
      <c r="E45" s="1"/>
    </row>
    <row r="46" spans="2:5" x14ac:dyDescent="0.25">
      <c r="B46" s="1"/>
      <c r="C46" s="1"/>
      <c r="D46" s="1"/>
      <c r="E46" s="1"/>
    </row>
    <row r="47" spans="2:5" x14ac:dyDescent="0.25">
      <c r="B47" s="1"/>
      <c r="C47" s="1"/>
      <c r="D47" s="1"/>
      <c r="E47" s="1"/>
    </row>
    <row r="48" spans="2:5" x14ac:dyDescent="0.25">
      <c r="B48" s="1"/>
      <c r="C48" s="1"/>
      <c r="D48" s="1"/>
      <c r="E48" s="1"/>
    </row>
    <row r="49" spans="2:5" x14ac:dyDescent="0.25">
      <c r="B49" s="1"/>
      <c r="C49" s="1"/>
      <c r="D49" s="1"/>
      <c r="E49" s="1"/>
    </row>
    <row r="50" spans="2:5" x14ac:dyDescent="0.25">
      <c r="B50" s="1"/>
      <c r="C50" s="1"/>
      <c r="D50" s="1"/>
      <c r="E50" s="1"/>
    </row>
    <row r="51" spans="2:5" x14ac:dyDescent="0.25">
      <c r="B51" s="1"/>
      <c r="C51" s="1"/>
      <c r="D51" s="1"/>
      <c r="E51" s="1"/>
    </row>
    <row r="52" spans="2:5" x14ac:dyDescent="0.25">
      <c r="B52" s="1"/>
      <c r="C52" s="1"/>
      <c r="D52" s="1"/>
      <c r="E52" s="1"/>
    </row>
    <row r="53" spans="2:5" x14ac:dyDescent="0.25">
      <c r="B53" s="1"/>
      <c r="C53" s="1"/>
      <c r="D53" s="1"/>
      <c r="E53" s="1"/>
    </row>
    <row r="54" spans="2:5" x14ac:dyDescent="0.25">
      <c r="B54" s="1"/>
      <c r="C54" s="1"/>
      <c r="D54" s="1"/>
      <c r="E54" s="1"/>
    </row>
    <row r="55" spans="2:5" x14ac:dyDescent="0.25">
      <c r="B55" s="1"/>
      <c r="C55" s="1"/>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sheetData>
  <customSheetViews>
    <customSheetView guid="{E15FBE34-FE0E-4FB3-BF77-D720D4424F83}" showGridLines="0">
      <selection activeCell="K33" sqref="K33"/>
      <pageMargins left="0.7" right="0.7" top="0.75" bottom="0.75" header="0.3" footer="0.3"/>
    </customSheetView>
    <customSheetView guid="{B3B79DE6-B790-447F-9BF8-243B216057B6}" showGridLines="0">
      <selection activeCell="K33" sqref="K33"/>
      <pageMargins left="0.7" right="0.7" top="0.75" bottom="0.75" header="0.3" footer="0.3"/>
    </customSheetView>
    <customSheetView guid="{0886076D-53EA-4907-B727-AEB3E85E12E6}" showGridLines="0">
      <selection activeCell="D12" sqref="D12"/>
      <pageMargins left="0.7" right="0.7" top="0.75" bottom="0.75" header="0.3" footer="0.3"/>
    </customSheetView>
  </customSheetViews>
  <mergeCells count="2">
    <mergeCell ref="E4:E5"/>
    <mergeCell ref="A5:C5"/>
  </mergeCells>
  <hyperlinks>
    <hyperlink ref="G4" location="Index!A1" display="Index"/>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H48"/>
  <sheetViews>
    <sheetView showGridLines="0" workbookViewId="0">
      <selection activeCell="B36" sqref="B36"/>
    </sheetView>
  </sheetViews>
  <sheetFormatPr defaultColWidth="10.28515625" defaultRowHeight="12.75" x14ac:dyDescent="0.2"/>
  <cols>
    <col min="1" max="1" width="5" style="15" customWidth="1"/>
    <col min="2" max="2" width="62.85546875" style="15" customWidth="1"/>
    <col min="3" max="4" width="14.28515625" style="15" customWidth="1"/>
    <col min="5" max="5" width="1.5703125" style="15" customWidth="1"/>
    <col min="6" max="6" width="14.28515625" style="15" customWidth="1"/>
    <col min="7" max="8" width="8.5703125" style="15" customWidth="1"/>
    <col min="9" max="11" width="10.28515625" style="15"/>
    <col min="12" max="12" width="10.28515625" style="15" customWidth="1"/>
    <col min="13" max="16384" width="10.28515625" style="15"/>
  </cols>
  <sheetData>
    <row r="1" spans="1:8" x14ac:dyDescent="0.2">
      <c r="A1" s="16" t="s">
        <v>384</v>
      </c>
      <c r="B1" s="16"/>
    </row>
    <row r="2" spans="1:8" x14ac:dyDescent="0.2">
      <c r="F2" s="20"/>
    </row>
    <row r="3" spans="1:8" ht="15.75" customHeight="1" x14ac:dyDescent="0.2">
      <c r="A3" s="144"/>
      <c r="B3" s="144"/>
      <c r="C3" s="144"/>
      <c r="D3" s="144"/>
      <c r="E3" s="144"/>
      <c r="F3" s="243" t="s">
        <v>385</v>
      </c>
      <c r="H3" s="80" t="s">
        <v>184</v>
      </c>
    </row>
    <row r="4" spans="1:8" ht="22.5" customHeight="1" x14ac:dyDescent="0.2">
      <c r="A4" s="144"/>
      <c r="B4" s="144"/>
      <c r="C4" s="245" t="s">
        <v>303</v>
      </c>
      <c r="D4" s="245"/>
      <c r="E4" s="213"/>
      <c r="F4" s="244"/>
    </row>
    <row r="5" spans="1:8" ht="21.75" customHeight="1" x14ac:dyDescent="0.2">
      <c r="A5" s="144" t="s">
        <v>371</v>
      </c>
      <c r="B5" s="144"/>
      <c r="C5" s="217" t="s">
        <v>372</v>
      </c>
      <c r="D5" s="217" t="s">
        <v>377</v>
      </c>
      <c r="E5" s="214"/>
      <c r="F5" s="217" t="s">
        <v>372</v>
      </c>
    </row>
    <row r="6" spans="1:8" s="17" customFormat="1" ht="15.75" customHeight="1" x14ac:dyDescent="0.2">
      <c r="A6" s="218">
        <v>1</v>
      </c>
      <c r="B6" s="17" t="s">
        <v>386</v>
      </c>
      <c r="C6" s="219">
        <v>608494</v>
      </c>
      <c r="D6" s="219">
        <v>605827</v>
      </c>
      <c r="E6" s="220"/>
      <c r="F6" s="219">
        <f>+C6*8%</f>
        <v>48679.520000000004</v>
      </c>
      <c r="G6" s="22"/>
      <c r="H6" s="221"/>
    </row>
    <row r="7" spans="1:8" s="17" customFormat="1" ht="15.75" customHeight="1" x14ac:dyDescent="0.2">
      <c r="A7" s="218">
        <v>2</v>
      </c>
      <c r="B7" s="17" t="s">
        <v>387</v>
      </c>
      <c r="C7" s="192">
        <v>608494</v>
      </c>
      <c r="D7" s="192">
        <v>605827</v>
      </c>
      <c r="E7" s="215"/>
      <c r="F7" s="192">
        <f>+C7*8%</f>
        <v>48679.520000000004</v>
      </c>
      <c r="G7" s="22"/>
      <c r="H7" s="222"/>
    </row>
    <row r="8" spans="1:8" s="17" customFormat="1" ht="15.75" customHeight="1" x14ac:dyDescent="0.2">
      <c r="A8" s="218">
        <v>6</v>
      </c>
      <c r="B8" s="17" t="s">
        <v>388</v>
      </c>
      <c r="C8" s="219">
        <v>6043</v>
      </c>
      <c r="D8" s="219">
        <v>7176</v>
      </c>
      <c r="E8" s="220"/>
      <c r="F8" s="219">
        <f>+C8*8%</f>
        <v>483.44</v>
      </c>
      <c r="G8" s="22"/>
      <c r="H8" s="222"/>
    </row>
    <row r="9" spans="1:8" s="17" customFormat="1" ht="15.75" customHeight="1" x14ac:dyDescent="0.2">
      <c r="A9" s="218">
        <v>7</v>
      </c>
      <c r="B9" s="17" t="s">
        <v>389</v>
      </c>
      <c r="C9" s="192">
        <v>4169</v>
      </c>
      <c r="D9" s="192">
        <v>5242</v>
      </c>
      <c r="E9" s="215"/>
      <c r="F9" s="192">
        <f>+C9*8%</f>
        <v>333.52</v>
      </c>
      <c r="G9" s="22"/>
      <c r="H9" s="222"/>
    </row>
    <row r="10" spans="1:8" s="17" customFormat="1" ht="15.75" customHeight="1" x14ac:dyDescent="0.2">
      <c r="A10" s="218">
        <v>12</v>
      </c>
      <c r="B10" s="17" t="s">
        <v>390</v>
      </c>
      <c r="C10" s="192">
        <v>1874</v>
      </c>
      <c r="D10" s="192">
        <v>1934</v>
      </c>
      <c r="E10" s="215"/>
      <c r="F10" s="192">
        <f>+C10*8%</f>
        <v>149.92000000000002</v>
      </c>
      <c r="G10" s="22"/>
      <c r="H10" s="222"/>
    </row>
    <row r="11" spans="1:8" s="17" customFormat="1" ht="15.75" customHeight="1" x14ac:dyDescent="0.2">
      <c r="A11" s="218">
        <v>13</v>
      </c>
      <c r="B11" s="17" t="s">
        <v>391</v>
      </c>
      <c r="C11" s="223"/>
      <c r="D11" s="223"/>
      <c r="E11" s="224"/>
      <c r="F11" s="225"/>
      <c r="G11" s="22"/>
      <c r="H11" s="222"/>
    </row>
    <row r="12" spans="1:8" s="17" customFormat="1" ht="15.75" customHeight="1" x14ac:dyDescent="0.2">
      <c r="A12" s="218">
        <v>14</v>
      </c>
      <c r="B12" s="17" t="s">
        <v>392</v>
      </c>
      <c r="C12" s="225"/>
      <c r="D12" s="225"/>
      <c r="E12" s="226"/>
      <c r="F12" s="225"/>
      <c r="G12" s="22"/>
      <c r="H12" s="222"/>
    </row>
    <row r="13" spans="1:8" s="17" customFormat="1" ht="15.75" customHeight="1" x14ac:dyDescent="0.2">
      <c r="A13" s="218">
        <v>19</v>
      </c>
      <c r="B13" s="17" t="s">
        <v>393</v>
      </c>
      <c r="C13" s="219">
        <v>18326</v>
      </c>
      <c r="D13" s="219">
        <v>16574</v>
      </c>
      <c r="E13" s="220"/>
      <c r="F13" s="219">
        <f>+C13*8%</f>
        <v>1466.08</v>
      </c>
      <c r="G13" s="22"/>
      <c r="H13" s="222"/>
    </row>
    <row r="14" spans="1:8" s="17" customFormat="1" ht="15.75" customHeight="1" x14ac:dyDescent="0.2">
      <c r="A14" s="218">
        <v>20</v>
      </c>
      <c r="B14" s="17" t="s">
        <v>387</v>
      </c>
      <c r="C14" s="192">
        <v>18326</v>
      </c>
      <c r="D14" s="192">
        <v>16574</v>
      </c>
      <c r="E14" s="215"/>
      <c r="F14" s="192">
        <f>+C14*8%</f>
        <v>1466.08</v>
      </c>
      <c r="G14" s="22"/>
      <c r="H14" s="222"/>
    </row>
    <row r="15" spans="1:8" s="17" customFormat="1" ht="15.75" customHeight="1" x14ac:dyDescent="0.2">
      <c r="A15" s="218">
        <v>22</v>
      </c>
      <c r="B15" s="17" t="s">
        <v>394</v>
      </c>
      <c r="C15" s="225"/>
      <c r="D15" s="225"/>
      <c r="E15" s="226"/>
      <c r="F15" s="225"/>
      <c r="G15" s="22"/>
      <c r="H15" s="222"/>
    </row>
    <row r="16" spans="1:8" s="17" customFormat="1" ht="15.75" customHeight="1" x14ac:dyDescent="0.2">
      <c r="A16" s="218">
        <v>23</v>
      </c>
      <c r="B16" s="17" t="s">
        <v>395</v>
      </c>
      <c r="C16" s="219">
        <v>83487</v>
      </c>
      <c r="D16" s="219">
        <v>83487</v>
      </c>
      <c r="E16" s="220"/>
      <c r="F16" s="219">
        <f>+C16*8%</f>
        <v>6678.96</v>
      </c>
      <c r="G16" s="22"/>
      <c r="H16" s="222"/>
    </row>
    <row r="17" spans="1:8" s="17" customFormat="1" ht="15.75" customHeight="1" x14ac:dyDescent="0.2">
      <c r="A17" s="218">
        <v>25</v>
      </c>
      <c r="B17" s="17" t="s">
        <v>396</v>
      </c>
      <c r="C17" s="192">
        <v>83487</v>
      </c>
      <c r="D17" s="192">
        <v>83487</v>
      </c>
      <c r="E17" s="215"/>
      <c r="F17" s="192">
        <f>+C17*8%</f>
        <v>6678.96</v>
      </c>
      <c r="G17" s="22"/>
      <c r="H17" s="222"/>
    </row>
    <row r="18" spans="1:8" s="17" customFormat="1" ht="15.75" customHeight="1" x14ac:dyDescent="0.2">
      <c r="A18" s="218">
        <v>27</v>
      </c>
      <c r="B18" s="17" t="s">
        <v>397</v>
      </c>
      <c r="C18" s="227"/>
      <c r="D18" s="227"/>
      <c r="E18" s="220"/>
      <c r="F18" s="219"/>
      <c r="G18" s="22"/>
      <c r="H18" s="222"/>
    </row>
    <row r="19" spans="1:8" s="17" customFormat="1" ht="15.75" customHeight="1" x14ac:dyDescent="0.2">
      <c r="A19" s="122">
        <v>29</v>
      </c>
      <c r="B19" s="120" t="s">
        <v>3</v>
      </c>
      <c r="C19" s="132">
        <f>+C16+C13+C8+C6</f>
        <v>716350</v>
      </c>
      <c r="D19" s="132">
        <v>713065</v>
      </c>
      <c r="E19" s="193"/>
      <c r="F19" s="132">
        <f>+C19*8%</f>
        <v>57308</v>
      </c>
      <c r="G19" s="22"/>
      <c r="H19" s="222"/>
    </row>
    <row r="20" spans="1:8" s="17" customFormat="1" ht="15.75" customHeight="1" x14ac:dyDescent="0.2">
      <c r="C20" s="228"/>
      <c r="D20" s="228"/>
      <c r="E20" s="228"/>
      <c r="F20" s="228"/>
      <c r="H20" s="229"/>
    </row>
    <row r="21" spans="1:8" s="17" customFormat="1" ht="15.75" customHeight="1" x14ac:dyDescent="0.2">
      <c r="A21" s="16"/>
      <c r="C21" s="230"/>
      <c r="D21" s="228"/>
      <c r="E21" s="228"/>
      <c r="F21" s="228"/>
    </row>
    <row r="22" spans="1:8" s="17" customFormat="1" ht="15.75" customHeight="1" x14ac:dyDescent="0.2">
      <c r="A22" s="246"/>
      <c r="B22" s="246"/>
      <c r="C22" s="246"/>
      <c r="D22" s="246"/>
      <c r="E22" s="231"/>
      <c r="F22" s="232"/>
    </row>
    <row r="23" spans="1:8" s="17" customFormat="1" ht="15.75" customHeight="1" x14ac:dyDescent="0.2">
      <c r="A23" s="246"/>
      <c r="B23" s="246"/>
      <c r="C23" s="246"/>
      <c r="D23" s="246"/>
      <c r="E23" s="233"/>
      <c r="F23" s="231"/>
    </row>
    <row r="24" spans="1:8" s="17" customFormat="1" ht="15.75" customHeight="1" x14ac:dyDescent="0.2">
      <c r="A24" s="246"/>
      <c r="B24" s="246"/>
      <c r="C24" s="246"/>
      <c r="D24" s="246"/>
      <c r="E24" s="232"/>
      <c r="F24" s="234"/>
    </row>
    <row r="25" spans="1:8" s="17" customFormat="1" ht="15.75" customHeight="1" x14ac:dyDescent="0.2">
      <c r="C25" s="232"/>
      <c r="D25" s="232"/>
      <c r="E25" s="232"/>
      <c r="F25" s="234"/>
    </row>
    <row r="26" spans="1:8" s="17" customFormat="1" ht="15.75" customHeight="1" x14ac:dyDescent="0.2">
      <c r="C26" s="228"/>
      <c r="D26" s="228"/>
      <c r="E26" s="228"/>
      <c r="F26" s="228"/>
    </row>
    <row r="27" spans="1:8" s="17" customFormat="1" ht="15.75" customHeight="1" x14ac:dyDescent="0.2">
      <c r="C27" s="228"/>
      <c r="D27" s="228"/>
      <c r="E27" s="228"/>
      <c r="F27" s="228"/>
    </row>
    <row r="28" spans="1:8" ht="15.75" customHeight="1" x14ac:dyDescent="0.2">
      <c r="B28" s="17"/>
      <c r="C28" s="235"/>
      <c r="D28" s="235"/>
      <c r="E28" s="235"/>
      <c r="F28" s="235"/>
      <c r="G28" s="17"/>
      <c r="H28" s="17"/>
    </row>
    <row r="29" spans="1:8" ht="15.75" customHeight="1" x14ac:dyDescent="0.2">
      <c r="B29" s="18"/>
      <c r="C29" s="22"/>
      <c r="D29" s="22"/>
      <c r="E29" s="22"/>
      <c r="F29" s="22"/>
      <c r="G29" s="17"/>
      <c r="H29" s="17"/>
    </row>
    <row r="30" spans="1:8" ht="15.75" customHeight="1" x14ac:dyDescent="0.2">
      <c r="B30" s="17"/>
      <c r="C30" s="22"/>
      <c r="D30" s="22"/>
      <c r="E30" s="22"/>
      <c r="F30" s="22"/>
      <c r="G30" s="17"/>
      <c r="H30" s="17"/>
    </row>
    <row r="31" spans="1:8" ht="15.75" customHeight="1" x14ac:dyDescent="0.2">
      <c r="B31" s="17"/>
      <c r="C31" s="228"/>
      <c r="D31" s="228"/>
      <c r="E31" s="228"/>
      <c r="F31" s="228"/>
      <c r="G31" s="17"/>
      <c r="H31" s="17"/>
    </row>
    <row r="32" spans="1:8" x14ac:dyDescent="0.2">
      <c r="B32" s="17"/>
      <c r="C32" s="22"/>
      <c r="D32" s="22"/>
      <c r="E32" s="22"/>
      <c r="F32" s="22"/>
      <c r="G32" s="17"/>
      <c r="H32" s="17"/>
    </row>
    <row r="33" spans="2:8" x14ac:dyDescent="0.2">
      <c r="B33" s="17"/>
      <c r="C33" s="22"/>
      <c r="D33" s="22"/>
      <c r="E33" s="22"/>
      <c r="F33" s="22"/>
      <c r="G33" s="17"/>
      <c r="H33" s="17"/>
    </row>
    <row r="34" spans="2:8" x14ac:dyDescent="0.2">
      <c r="B34" s="17"/>
      <c r="C34" s="22"/>
      <c r="D34" s="22"/>
      <c r="E34" s="22"/>
      <c r="F34" s="22"/>
      <c r="G34" s="17"/>
      <c r="H34" s="17"/>
    </row>
    <row r="35" spans="2:8" x14ac:dyDescent="0.2">
      <c r="B35" s="17"/>
      <c r="C35" s="22"/>
      <c r="D35" s="22"/>
      <c r="E35" s="22"/>
      <c r="F35" s="22"/>
      <c r="G35" s="17"/>
      <c r="H35" s="17"/>
    </row>
    <row r="36" spans="2:8" x14ac:dyDescent="0.2">
      <c r="B36" s="17"/>
      <c r="C36" s="22"/>
      <c r="D36" s="22"/>
      <c r="E36" s="22"/>
      <c r="F36" s="22"/>
      <c r="G36" s="17"/>
      <c r="H36" s="17"/>
    </row>
    <row r="37" spans="2:8" x14ac:dyDescent="0.2">
      <c r="B37" s="17"/>
      <c r="C37" s="22"/>
      <c r="D37" s="22"/>
      <c r="E37" s="22"/>
      <c r="F37" s="22"/>
      <c r="G37" s="17"/>
      <c r="H37" s="17"/>
    </row>
    <row r="38" spans="2:8" x14ac:dyDescent="0.2">
      <c r="B38" s="17"/>
      <c r="C38" s="22"/>
      <c r="D38" s="22"/>
      <c r="E38" s="22"/>
      <c r="F38" s="22"/>
      <c r="G38" s="17"/>
      <c r="H38" s="17"/>
    </row>
    <row r="39" spans="2:8" x14ac:dyDescent="0.2">
      <c r="B39" s="17"/>
      <c r="C39" s="22"/>
      <c r="D39" s="22"/>
      <c r="E39" s="22"/>
      <c r="F39" s="22"/>
      <c r="G39" s="17"/>
      <c r="H39" s="17"/>
    </row>
    <row r="40" spans="2:8" x14ac:dyDescent="0.2">
      <c r="B40" s="17"/>
      <c r="C40" s="22"/>
      <c r="D40" s="22"/>
      <c r="E40" s="22"/>
      <c r="F40" s="22"/>
      <c r="G40" s="17"/>
      <c r="H40" s="17"/>
    </row>
    <row r="41" spans="2:8" x14ac:dyDescent="0.2">
      <c r="C41" s="19"/>
      <c r="D41" s="19"/>
      <c r="E41" s="19"/>
      <c r="F41" s="19"/>
    </row>
    <row r="42" spans="2:8" x14ac:dyDescent="0.2">
      <c r="C42" s="19"/>
      <c r="D42" s="19"/>
      <c r="E42" s="19"/>
      <c r="F42" s="19"/>
    </row>
    <row r="43" spans="2:8" x14ac:dyDescent="0.2">
      <c r="C43" s="19"/>
      <c r="D43" s="19"/>
      <c r="E43" s="19"/>
      <c r="F43" s="19"/>
    </row>
    <row r="44" spans="2:8" x14ac:dyDescent="0.2">
      <c r="C44" s="19"/>
      <c r="D44" s="19"/>
      <c r="E44" s="19"/>
      <c r="F44" s="19"/>
    </row>
    <row r="45" spans="2:8" x14ac:dyDescent="0.2">
      <c r="C45" s="19"/>
      <c r="D45" s="19"/>
      <c r="E45" s="19"/>
      <c r="F45" s="19"/>
    </row>
    <row r="46" spans="2:8" x14ac:dyDescent="0.2">
      <c r="C46" s="19"/>
      <c r="D46" s="19"/>
      <c r="E46" s="19"/>
      <c r="F46" s="19"/>
    </row>
    <row r="47" spans="2:8" x14ac:dyDescent="0.2">
      <c r="C47" s="19"/>
      <c r="D47" s="19"/>
      <c r="E47" s="19"/>
      <c r="F47" s="19"/>
    </row>
    <row r="48" spans="2:8" x14ac:dyDescent="0.2">
      <c r="C48" s="19"/>
      <c r="D48" s="19"/>
      <c r="E48" s="19"/>
      <c r="F48" s="19"/>
    </row>
  </sheetData>
  <mergeCells count="3">
    <mergeCell ref="F3:F4"/>
    <mergeCell ref="C4:D4"/>
    <mergeCell ref="A22:D24"/>
  </mergeCells>
  <hyperlinks>
    <hyperlink ref="H3" location="Index!A1" display="Index"/>
  </hyperlink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B45E6"/>
  </sheetPr>
  <dimension ref="A1:I180"/>
  <sheetViews>
    <sheetView showGridLines="0" topLeftCell="A6" workbookViewId="0">
      <selection activeCell="F62" sqref="F62"/>
    </sheetView>
  </sheetViews>
  <sheetFormatPr defaultColWidth="10.28515625" defaultRowHeight="12.75" x14ac:dyDescent="0.2"/>
  <cols>
    <col min="1" max="1" width="5" style="81" customWidth="1"/>
    <col min="2" max="2" width="109.28515625" style="15" customWidth="1"/>
    <col min="3" max="4" width="12.140625" style="15" customWidth="1"/>
    <col min="5" max="6" width="8.5703125" style="15" customWidth="1"/>
    <col min="7" max="16384" width="10.28515625" style="15"/>
  </cols>
  <sheetData>
    <row r="1" spans="1:6" x14ac:dyDescent="0.2">
      <c r="A1" s="16" t="s">
        <v>296</v>
      </c>
      <c r="C1" s="112"/>
      <c r="D1" s="112"/>
      <c r="E1" s="45"/>
    </row>
    <row r="3" spans="1:6" ht="15" customHeight="1" x14ac:dyDescent="0.2">
      <c r="A3" s="168"/>
      <c r="B3" s="166"/>
      <c r="C3" s="142"/>
      <c r="D3" s="142"/>
      <c r="F3" s="80" t="s">
        <v>184</v>
      </c>
    </row>
    <row r="4" spans="1:6" ht="15" customHeight="1" x14ac:dyDescent="0.2">
      <c r="A4" s="247" t="s">
        <v>371</v>
      </c>
      <c r="B4" s="247"/>
      <c r="C4" s="169" t="s">
        <v>372</v>
      </c>
      <c r="D4" s="210" t="s">
        <v>377</v>
      </c>
    </row>
    <row r="5" spans="1:6" s="17" customFormat="1" ht="15" customHeight="1" x14ac:dyDescent="0.2">
      <c r="A5" s="84" t="s">
        <v>47</v>
      </c>
      <c r="C5" s="109"/>
      <c r="D5" s="109"/>
    </row>
    <row r="6" spans="1:6" s="17" customFormat="1" ht="15" customHeight="1" x14ac:dyDescent="0.2">
      <c r="A6" s="82">
        <v>1</v>
      </c>
      <c r="B6" s="79" t="s">
        <v>48</v>
      </c>
      <c r="C6" s="192"/>
      <c r="D6" s="192"/>
    </row>
    <row r="7" spans="1:6" s="17" customFormat="1" ht="15" customHeight="1" x14ac:dyDescent="0.2">
      <c r="A7" s="83">
        <v>2</v>
      </c>
      <c r="B7" s="79" t="s">
        <v>49</v>
      </c>
      <c r="C7" s="192">
        <v>51330</v>
      </c>
      <c r="D7" s="192">
        <v>51334</v>
      </c>
    </row>
    <row r="8" spans="1:6" s="17" customFormat="1" ht="15" customHeight="1" x14ac:dyDescent="0.2">
      <c r="A8" s="83">
        <v>3</v>
      </c>
      <c r="B8" s="79" t="s">
        <v>50</v>
      </c>
      <c r="C8" s="192">
        <v>115127.68594485</v>
      </c>
      <c r="D8" s="192">
        <v>111871</v>
      </c>
    </row>
    <row r="9" spans="1:6" s="17" customFormat="1" ht="15" customHeight="1" x14ac:dyDescent="0.2">
      <c r="A9" s="82" t="s">
        <v>52</v>
      </c>
      <c r="B9" s="79" t="s">
        <v>51</v>
      </c>
      <c r="C9" s="192">
        <v>11375</v>
      </c>
      <c r="D9" s="192">
        <v>10409</v>
      </c>
    </row>
    <row r="10" spans="1:6" s="17" customFormat="1" ht="15" customHeight="1" x14ac:dyDescent="0.2">
      <c r="A10" s="82">
        <v>4</v>
      </c>
      <c r="B10" s="79" t="s">
        <v>53</v>
      </c>
      <c r="C10" s="192"/>
      <c r="D10" s="192"/>
    </row>
    <row r="11" spans="1:6" s="17" customFormat="1" ht="15" customHeight="1" x14ac:dyDescent="0.2">
      <c r="A11" s="83"/>
      <c r="B11" s="79" t="s">
        <v>54</v>
      </c>
      <c r="C11" s="192"/>
      <c r="D11" s="192"/>
    </row>
    <row r="12" spans="1:6" s="17" customFormat="1" ht="15" customHeight="1" x14ac:dyDescent="0.2">
      <c r="A12" s="82">
        <v>5</v>
      </c>
      <c r="B12" s="79" t="s">
        <v>55</v>
      </c>
      <c r="C12" s="192"/>
      <c r="D12" s="192"/>
    </row>
    <row r="13" spans="1:6" s="17" customFormat="1" ht="15" customHeight="1" x14ac:dyDescent="0.2">
      <c r="A13" s="82" t="s">
        <v>57</v>
      </c>
      <c r="B13" s="79" t="s">
        <v>56</v>
      </c>
      <c r="C13" s="192"/>
      <c r="D13" s="192"/>
    </row>
    <row r="14" spans="1:6" s="17" customFormat="1" ht="15" customHeight="1" x14ac:dyDescent="0.2">
      <c r="A14" s="125">
        <v>6</v>
      </c>
      <c r="B14" s="126" t="s">
        <v>58</v>
      </c>
      <c r="C14" s="132">
        <v>177833</v>
      </c>
      <c r="D14" s="132">
        <v>173614</v>
      </c>
    </row>
    <row r="15" spans="1:6" s="17" customFormat="1" ht="15" customHeight="1" x14ac:dyDescent="0.2">
      <c r="A15" s="88" t="s">
        <v>59</v>
      </c>
      <c r="B15" s="79"/>
      <c r="C15" s="192"/>
      <c r="D15" s="192"/>
    </row>
    <row r="16" spans="1:6" s="17" customFormat="1" ht="15" customHeight="1" x14ac:dyDescent="0.2">
      <c r="A16" s="83">
        <v>7</v>
      </c>
      <c r="B16" s="79" t="s">
        <v>60</v>
      </c>
      <c r="C16" s="192">
        <v>-204</v>
      </c>
      <c r="D16" s="192">
        <v>-201</v>
      </c>
    </row>
    <row r="17" spans="1:8" s="17" customFormat="1" ht="15" customHeight="1" x14ac:dyDescent="0.2">
      <c r="A17" s="83">
        <v>8</v>
      </c>
      <c r="B17" s="79" t="s">
        <v>61</v>
      </c>
      <c r="C17" s="192">
        <v>-11371</v>
      </c>
      <c r="D17" s="192">
        <v>-11160</v>
      </c>
    </row>
    <row r="18" spans="1:8" s="17" customFormat="1" ht="15" customHeight="1" x14ac:dyDescent="0.2">
      <c r="A18" s="83">
        <v>9</v>
      </c>
      <c r="B18" s="79" t="s">
        <v>62</v>
      </c>
      <c r="C18" s="192"/>
      <c r="D18" s="192"/>
    </row>
    <row r="19" spans="1:8" s="17" customFormat="1" ht="26.25" customHeight="1" x14ac:dyDescent="0.2">
      <c r="A19" s="83">
        <v>10</v>
      </c>
      <c r="B19" s="78" t="s">
        <v>63</v>
      </c>
      <c r="C19" s="192">
        <v>-310</v>
      </c>
      <c r="D19" s="192">
        <v>-332</v>
      </c>
    </row>
    <row r="20" spans="1:8" s="17" customFormat="1" ht="15" customHeight="1" x14ac:dyDescent="0.2">
      <c r="A20" s="83">
        <v>11</v>
      </c>
      <c r="B20" s="79" t="s">
        <v>64</v>
      </c>
      <c r="C20" s="192">
        <v>-3110</v>
      </c>
      <c r="D20" s="192">
        <v>-1794</v>
      </c>
      <c r="H20" s="64"/>
    </row>
    <row r="21" spans="1:8" s="17" customFormat="1" ht="15" customHeight="1" x14ac:dyDescent="0.2">
      <c r="A21" s="83">
        <v>12</v>
      </c>
      <c r="B21" s="79" t="s">
        <v>65</v>
      </c>
      <c r="C21" s="192"/>
      <c r="D21" s="192"/>
    </row>
    <row r="22" spans="1:8" s="17" customFormat="1" ht="15" customHeight="1" x14ac:dyDescent="0.2">
      <c r="A22" s="83">
        <v>13</v>
      </c>
      <c r="B22" s="79" t="s">
        <v>66</v>
      </c>
      <c r="C22" s="192"/>
      <c r="D22" s="192"/>
    </row>
    <row r="23" spans="1:8" s="17" customFormat="1" ht="15" customHeight="1" x14ac:dyDescent="0.2">
      <c r="A23" s="83">
        <v>14</v>
      </c>
      <c r="B23" s="79" t="s">
        <v>67</v>
      </c>
      <c r="C23" s="99"/>
      <c r="D23" s="99"/>
    </row>
    <row r="24" spans="1:8" ht="15" customHeight="1" x14ac:dyDescent="0.2">
      <c r="A24" s="83">
        <v>15</v>
      </c>
      <c r="B24" s="79" t="s">
        <v>68</v>
      </c>
      <c r="C24" s="99"/>
      <c r="D24" s="99"/>
      <c r="E24" s="17"/>
    </row>
    <row r="25" spans="1:8" ht="15" customHeight="1" x14ac:dyDescent="0.2">
      <c r="A25" s="82">
        <v>16</v>
      </c>
      <c r="B25" s="79" t="s">
        <v>69</v>
      </c>
      <c r="C25" s="99"/>
      <c r="D25" s="99"/>
      <c r="E25" s="17"/>
    </row>
    <row r="26" spans="1:8" ht="28.5" customHeight="1" x14ac:dyDescent="0.2">
      <c r="A26" s="82">
        <v>17</v>
      </c>
      <c r="B26" s="78" t="s">
        <v>170</v>
      </c>
      <c r="C26" s="99"/>
      <c r="D26" s="99"/>
      <c r="E26" s="17"/>
    </row>
    <row r="27" spans="1:8" ht="27" customHeight="1" x14ac:dyDescent="0.2">
      <c r="A27" s="83">
        <v>18</v>
      </c>
      <c r="B27" s="89" t="s">
        <v>171</v>
      </c>
      <c r="C27" s="99"/>
      <c r="D27" s="99"/>
      <c r="E27" s="17"/>
    </row>
    <row r="28" spans="1:8" ht="26.25" customHeight="1" x14ac:dyDescent="0.2">
      <c r="A28" s="82">
        <v>19</v>
      </c>
      <c r="B28" s="78" t="s">
        <v>172</v>
      </c>
      <c r="C28" s="99"/>
      <c r="D28" s="99"/>
      <c r="E28" s="17"/>
    </row>
    <row r="29" spans="1:8" ht="15" customHeight="1" x14ac:dyDescent="0.2">
      <c r="A29" s="82">
        <v>20</v>
      </c>
      <c r="B29" s="79" t="s">
        <v>62</v>
      </c>
      <c r="C29" s="99"/>
      <c r="D29" s="99"/>
      <c r="E29" s="17"/>
    </row>
    <row r="30" spans="1:8" ht="15" customHeight="1" x14ac:dyDescent="0.2">
      <c r="A30" s="82" t="s">
        <v>70</v>
      </c>
      <c r="B30" s="79" t="s">
        <v>174</v>
      </c>
      <c r="C30" s="99"/>
      <c r="D30" s="99"/>
      <c r="E30" s="17"/>
    </row>
    <row r="31" spans="1:8" ht="25.5" x14ac:dyDescent="0.2">
      <c r="A31" s="82">
        <v>21</v>
      </c>
      <c r="B31" s="78" t="s">
        <v>175</v>
      </c>
      <c r="C31" s="99"/>
      <c r="D31" s="99"/>
      <c r="E31" s="17"/>
    </row>
    <row r="32" spans="1:8" ht="15" customHeight="1" x14ac:dyDescent="0.2">
      <c r="A32" s="82">
        <v>22</v>
      </c>
      <c r="B32" s="79" t="s">
        <v>173</v>
      </c>
      <c r="C32" s="99"/>
      <c r="D32" s="99"/>
      <c r="E32" s="17"/>
    </row>
    <row r="33" spans="1:9" ht="15" customHeight="1" x14ac:dyDescent="0.2">
      <c r="A33" s="82">
        <v>24</v>
      </c>
      <c r="B33" s="79" t="s">
        <v>62</v>
      </c>
      <c r="C33" s="192"/>
      <c r="D33" s="99"/>
      <c r="E33" s="17"/>
    </row>
    <row r="34" spans="1:9" ht="15" customHeight="1" x14ac:dyDescent="0.2">
      <c r="A34" s="82" t="s">
        <v>72</v>
      </c>
      <c r="B34" s="79" t="s">
        <v>71</v>
      </c>
      <c r="C34" s="99"/>
      <c r="D34" s="99"/>
      <c r="E34" s="17"/>
    </row>
    <row r="35" spans="1:9" ht="15" customHeight="1" x14ac:dyDescent="0.2">
      <c r="A35" s="82" t="s">
        <v>74</v>
      </c>
      <c r="B35" s="79" t="s">
        <v>73</v>
      </c>
      <c r="C35" s="99"/>
      <c r="D35" s="99"/>
      <c r="E35" s="17"/>
    </row>
    <row r="36" spans="1:9" ht="15" customHeight="1" x14ac:dyDescent="0.2">
      <c r="A36" s="82">
        <v>26</v>
      </c>
      <c r="B36" s="79" t="s">
        <v>75</v>
      </c>
      <c r="C36" s="99"/>
      <c r="D36" s="99"/>
      <c r="E36" s="17"/>
    </row>
    <row r="37" spans="1:9" ht="15" customHeight="1" x14ac:dyDescent="0.2">
      <c r="A37" s="85" t="s">
        <v>77</v>
      </c>
      <c r="B37" s="90" t="s">
        <v>76</v>
      </c>
      <c r="C37" s="100"/>
      <c r="D37" s="100"/>
    </row>
    <row r="38" spans="1:9" ht="15" customHeight="1" x14ac:dyDescent="0.2">
      <c r="A38" s="85" t="s">
        <v>79</v>
      </c>
      <c r="B38" s="90" t="s">
        <v>78</v>
      </c>
      <c r="C38" s="100"/>
      <c r="D38" s="100"/>
    </row>
    <row r="39" spans="1:9" ht="15" customHeight="1" x14ac:dyDescent="0.2">
      <c r="A39" s="85">
        <v>27</v>
      </c>
      <c r="B39" s="90" t="s">
        <v>80</v>
      </c>
      <c r="C39" s="100"/>
      <c r="D39" s="100"/>
    </row>
    <row r="40" spans="1:9" ht="15" customHeight="1" x14ac:dyDescent="0.2">
      <c r="A40" s="15"/>
      <c r="B40" s="15" t="s">
        <v>398</v>
      </c>
      <c r="C40" s="19">
        <v>1550</v>
      </c>
    </row>
    <row r="41" spans="1:9" ht="15" customHeight="1" x14ac:dyDescent="0.2">
      <c r="A41" s="125">
        <v>28</v>
      </c>
      <c r="B41" s="126" t="s">
        <v>81</v>
      </c>
      <c r="C41" s="132">
        <v>-13445</v>
      </c>
      <c r="D41" s="132">
        <v>-13487</v>
      </c>
    </row>
    <row r="42" spans="1:9" ht="15" customHeight="1" x14ac:dyDescent="0.2">
      <c r="A42" s="125">
        <v>29</v>
      </c>
      <c r="B42" s="126" t="s">
        <v>82</v>
      </c>
      <c r="C42" s="132">
        <v>164388</v>
      </c>
      <c r="D42" s="132">
        <v>160127</v>
      </c>
      <c r="I42" s="19"/>
    </row>
    <row r="43" spans="1:9" ht="15" customHeight="1" x14ac:dyDescent="0.2">
      <c r="A43" s="86" t="s">
        <v>83</v>
      </c>
      <c r="B43" s="90"/>
      <c r="C43" s="100"/>
      <c r="D43" s="100"/>
    </row>
    <row r="44" spans="1:9" ht="15" customHeight="1" x14ac:dyDescent="0.2">
      <c r="A44" s="85">
        <v>30</v>
      </c>
      <c r="B44" s="90" t="s">
        <v>48</v>
      </c>
      <c r="C44" s="184"/>
      <c r="D44" s="184"/>
    </row>
    <row r="45" spans="1:9" ht="15.75" customHeight="1" x14ac:dyDescent="0.2">
      <c r="A45" s="85">
        <v>33</v>
      </c>
      <c r="B45" s="90" t="s">
        <v>84</v>
      </c>
      <c r="C45" s="184">
        <v>14705</v>
      </c>
      <c r="D45" s="184">
        <v>14783</v>
      </c>
    </row>
    <row r="46" spans="1:9" ht="15.75" customHeight="1" x14ac:dyDescent="0.2">
      <c r="A46" s="85"/>
      <c r="B46" s="90" t="s">
        <v>54</v>
      </c>
      <c r="C46" s="184"/>
      <c r="D46" s="184"/>
    </row>
    <row r="47" spans="1:9" ht="25.5" x14ac:dyDescent="0.2">
      <c r="A47" s="85">
        <v>34</v>
      </c>
      <c r="B47" s="91" t="s">
        <v>85</v>
      </c>
      <c r="C47" s="184">
        <v>171</v>
      </c>
      <c r="D47" s="184">
        <v>177</v>
      </c>
    </row>
    <row r="48" spans="1:9" ht="15" customHeight="1" x14ac:dyDescent="0.2">
      <c r="A48" s="125">
        <v>36</v>
      </c>
      <c r="B48" s="126" t="s">
        <v>86</v>
      </c>
      <c r="C48" s="132">
        <v>14876</v>
      </c>
      <c r="D48" s="132">
        <v>14960</v>
      </c>
    </row>
    <row r="49" spans="1:4" ht="15" customHeight="1" x14ac:dyDescent="0.2">
      <c r="A49" s="86" t="s">
        <v>87</v>
      </c>
      <c r="B49" s="90"/>
      <c r="C49" s="184"/>
      <c r="D49" s="184"/>
    </row>
    <row r="50" spans="1:4" ht="15" customHeight="1" x14ac:dyDescent="0.2">
      <c r="A50" s="85">
        <v>37</v>
      </c>
      <c r="B50" s="90" t="s">
        <v>88</v>
      </c>
      <c r="C50" s="100"/>
      <c r="D50" s="100"/>
    </row>
    <row r="51" spans="1:4" s="20" customFormat="1" ht="25.5" x14ac:dyDescent="0.2">
      <c r="A51" s="87">
        <v>38</v>
      </c>
      <c r="B51" s="91" t="s">
        <v>89</v>
      </c>
      <c r="C51" s="194"/>
      <c r="D51" s="194"/>
    </row>
    <row r="52" spans="1:4" s="20" customFormat="1" ht="25.5" customHeight="1" x14ac:dyDescent="0.2">
      <c r="A52" s="87">
        <v>39</v>
      </c>
      <c r="B52" s="91" t="s">
        <v>181</v>
      </c>
      <c r="C52" s="194"/>
      <c r="D52" s="194"/>
    </row>
    <row r="53" spans="1:4" ht="25.5" x14ac:dyDescent="0.2">
      <c r="A53" s="85">
        <v>40</v>
      </c>
      <c r="B53" s="91" t="s">
        <v>182</v>
      </c>
      <c r="C53" s="100"/>
      <c r="D53" s="100"/>
    </row>
    <row r="54" spans="1:4" ht="25.5" x14ac:dyDescent="0.2">
      <c r="A54" s="85">
        <v>41</v>
      </c>
      <c r="B54" s="91" t="s">
        <v>90</v>
      </c>
      <c r="C54" s="100"/>
      <c r="D54" s="100"/>
    </row>
    <row r="55" spans="1:4" ht="25.5" x14ac:dyDescent="0.2">
      <c r="A55" s="85" t="s">
        <v>92</v>
      </c>
      <c r="B55" s="91" t="s">
        <v>91</v>
      </c>
      <c r="C55" s="100"/>
      <c r="D55" s="100"/>
    </row>
    <row r="56" spans="1:4" ht="25.5" x14ac:dyDescent="0.2">
      <c r="A56" s="85" t="s">
        <v>94</v>
      </c>
      <c r="B56" s="91" t="s">
        <v>93</v>
      </c>
      <c r="C56" s="100"/>
      <c r="D56" s="100"/>
    </row>
    <row r="57" spans="1:4" ht="15" customHeight="1" x14ac:dyDescent="0.2">
      <c r="A57" s="85" t="s">
        <v>96</v>
      </c>
      <c r="B57" s="91" t="s">
        <v>95</v>
      </c>
      <c r="C57" s="100"/>
      <c r="D57" s="100"/>
    </row>
    <row r="58" spans="1:4" ht="15" customHeight="1" x14ac:dyDescent="0.2">
      <c r="A58" s="85">
        <v>42</v>
      </c>
      <c r="B58" s="90" t="s">
        <v>97</v>
      </c>
      <c r="C58" s="100"/>
      <c r="D58" s="100"/>
    </row>
    <row r="59" spans="1:4" ht="15" customHeight="1" x14ac:dyDescent="0.2">
      <c r="A59" s="125">
        <v>43</v>
      </c>
      <c r="B59" s="126" t="s">
        <v>98</v>
      </c>
      <c r="C59" s="133"/>
      <c r="D59" s="133"/>
    </row>
    <row r="60" spans="1:4" ht="15" customHeight="1" x14ac:dyDescent="0.2">
      <c r="A60" s="125">
        <v>44</v>
      </c>
      <c r="B60" s="126" t="s">
        <v>99</v>
      </c>
      <c r="C60" s="132">
        <v>14876</v>
      </c>
      <c r="D60" s="132">
        <v>14960</v>
      </c>
    </row>
    <row r="61" spans="1:4" ht="15" customHeight="1" x14ac:dyDescent="0.2">
      <c r="A61" s="125">
        <v>45</v>
      </c>
      <c r="B61" s="126" t="s">
        <v>100</v>
      </c>
      <c r="C61" s="132">
        <f>177714+1550</f>
        <v>179264</v>
      </c>
      <c r="D61" s="132">
        <v>175087</v>
      </c>
    </row>
    <row r="62" spans="1:4" ht="15" customHeight="1" x14ac:dyDescent="0.2">
      <c r="A62" s="86" t="s">
        <v>101</v>
      </c>
      <c r="C62" s="195"/>
      <c r="D62" s="195"/>
    </row>
    <row r="63" spans="1:4" ht="15" customHeight="1" x14ac:dyDescent="0.2">
      <c r="A63" s="85">
        <v>46</v>
      </c>
      <c r="B63" s="90" t="s">
        <v>48</v>
      </c>
      <c r="C63" s="90"/>
      <c r="D63" s="90"/>
    </row>
    <row r="64" spans="1:4" ht="15" customHeight="1" x14ac:dyDescent="0.2">
      <c r="A64" s="85">
        <v>47</v>
      </c>
      <c r="B64" s="90" t="s">
        <v>102</v>
      </c>
      <c r="C64" s="184">
        <v>21789</v>
      </c>
      <c r="D64" s="184">
        <v>21054</v>
      </c>
    </row>
    <row r="65" spans="1:4" ht="15" customHeight="1" x14ac:dyDescent="0.2">
      <c r="A65" s="85"/>
      <c r="B65" s="90" t="s">
        <v>54</v>
      </c>
      <c r="C65" s="100"/>
      <c r="D65" s="100"/>
    </row>
    <row r="66" spans="1:4" ht="25.5" x14ac:dyDescent="0.2">
      <c r="A66" s="85">
        <v>48</v>
      </c>
      <c r="B66" s="91" t="s">
        <v>103</v>
      </c>
      <c r="C66" s="100"/>
      <c r="D66" s="100"/>
    </row>
    <row r="67" spans="1:4" ht="15" customHeight="1" x14ac:dyDescent="0.2">
      <c r="A67" s="85">
        <v>50</v>
      </c>
      <c r="B67" s="90" t="s">
        <v>104</v>
      </c>
      <c r="C67" s="184"/>
      <c r="D67" s="184"/>
    </row>
    <row r="68" spans="1:4" ht="15" customHeight="1" x14ac:dyDescent="0.2">
      <c r="A68" s="125">
        <v>51</v>
      </c>
      <c r="B68" s="126" t="s">
        <v>105</v>
      </c>
      <c r="C68" s="132">
        <v>21789</v>
      </c>
      <c r="D68" s="132">
        <v>21054</v>
      </c>
    </row>
    <row r="69" spans="1:4" ht="15" customHeight="1" x14ac:dyDescent="0.2">
      <c r="A69" s="86" t="s">
        <v>106</v>
      </c>
      <c r="C69" s="184"/>
      <c r="D69" s="184"/>
    </row>
    <row r="70" spans="1:4" ht="15" customHeight="1" x14ac:dyDescent="0.2">
      <c r="A70" s="85">
        <v>52</v>
      </c>
      <c r="B70" s="90" t="s">
        <v>107</v>
      </c>
      <c r="C70" s="100"/>
      <c r="D70" s="100"/>
    </row>
    <row r="71" spans="1:4" ht="25.5" x14ac:dyDescent="0.2">
      <c r="A71" s="85">
        <v>53</v>
      </c>
      <c r="B71" s="91" t="s">
        <v>108</v>
      </c>
      <c r="C71" s="100"/>
      <c r="D71" s="100"/>
    </row>
    <row r="72" spans="1:4" ht="26.25" customHeight="1" x14ac:dyDescent="0.2">
      <c r="A72" s="85">
        <v>54</v>
      </c>
      <c r="B72" s="91" t="s">
        <v>183</v>
      </c>
      <c r="C72" s="100"/>
      <c r="D72" s="100"/>
    </row>
    <row r="73" spans="1:4" ht="26.25" customHeight="1" x14ac:dyDescent="0.2">
      <c r="A73" s="85">
        <v>55</v>
      </c>
      <c r="B73" s="91" t="s">
        <v>176</v>
      </c>
      <c r="C73" s="100"/>
      <c r="D73" s="100"/>
    </row>
    <row r="74" spans="1:4" ht="25.5" x14ac:dyDescent="0.2">
      <c r="A74" s="85">
        <v>56</v>
      </c>
      <c r="B74" s="91" t="s">
        <v>109</v>
      </c>
      <c r="C74" s="100"/>
      <c r="D74" s="100"/>
    </row>
    <row r="75" spans="1:4" ht="25.5" x14ac:dyDescent="0.2">
      <c r="A75" s="85" t="s">
        <v>111</v>
      </c>
      <c r="B75" s="91" t="s">
        <v>110</v>
      </c>
      <c r="C75" s="100"/>
      <c r="D75" s="100"/>
    </row>
    <row r="76" spans="1:4" ht="25.5" x14ac:dyDescent="0.2">
      <c r="A76" s="85" t="s">
        <v>113</v>
      </c>
      <c r="B76" s="91" t="s">
        <v>112</v>
      </c>
      <c r="C76" s="100"/>
      <c r="D76" s="100"/>
    </row>
    <row r="77" spans="1:4" ht="15" customHeight="1" x14ac:dyDescent="0.2">
      <c r="A77" s="85" t="s">
        <v>115</v>
      </c>
      <c r="B77" s="91" t="s">
        <v>114</v>
      </c>
      <c r="C77" s="100"/>
      <c r="D77" s="100"/>
    </row>
    <row r="78" spans="1:4" ht="15" customHeight="1" x14ac:dyDescent="0.2">
      <c r="A78" s="125">
        <v>57</v>
      </c>
      <c r="B78" s="126" t="s">
        <v>116</v>
      </c>
      <c r="C78" s="133"/>
      <c r="D78" s="133"/>
    </row>
    <row r="79" spans="1:4" ht="15" customHeight="1" x14ac:dyDescent="0.2">
      <c r="A79" s="125">
        <v>58</v>
      </c>
      <c r="B79" s="126" t="s">
        <v>117</v>
      </c>
      <c r="C79" s="132">
        <f>+C68</f>
        <v>21789</v>
      </c>
      <c r="D79" s="132">
        <f>+D68</f>
        <v>21054</v>
      </c>
    </row>
    <row r="80" spans="1:4" ht="15" customHeight="1" x14ac:dyDescent="0.2">
      <c r="A80" s="125">
        <v>59</v>
      </c>
      <c r="B80" s="126" t="s">
        <v>118</v>
      </c>
      <c r="C80" s="132">
        <v>201053</v>
      </c>
      <c r="D80" s="132">
        <v>172956</v>
      </c>
    </row>
    <row r="81" spans="1:7" ht="29.25" customHeight="1" x14ac:dyDescent="0.2">
      <c r="A81" s="85" t="s">
        <v>120</v>
      </c>
      <c r="B81" s="91" t="s">
        <v>119</v>
      </c>
      <c r="C81" s="184"/>
      <c r="D81" s="184"/>
    </row>
    <row r="82" spans="1:7" ht="15" customHeight="1" x14ac:dyDescent="0.2">
      <c r="A82" s="127">
        <v>60</v>
      </c>
      <c r="B82" s="128" t="s">
        <v>121</v>
      </c>
      <c r="C82" s="197">
        <v>716350</v>
      </c>
      <c r="D82" s="197">
        <v>713065</v>
      </c>
    </row>
    <row r="83" spans="1:7" ht="15" customHeight="1" x14ac:dyDescent="0.2">
      <c r="A83" s="86" t="s">
        <v>122</v>
      </c>
      <c r="C83" s="195"/>
      <c r="D83" s="195"/>
    </row>
    <row r="84" spans="1:7" ht="15" customHeight="1" x14ac:dyDescent="0.2">
      <c r="A84" s="85">
        <v>61</v>
      </c>
      <c r="B84" s="90" t="s">
        <v>123</v>
      </c>
      <c r="C84" s="198">
        <v>0.22900000000000001</v>
      </c>
      <c r="D84" s="198">
        <v>0.22500000000000001</v>
      </c>
    </row>
    <row r="85" spans="1:7" ht="15" customHeight="1" x14ac:dyDescent="0.2">
      <c r="A85" s="85">
        <v>62</v>
      </c>
      <c r="B85" s="90" t="s">
        <v>124</v>
      </c>
      <c r="C85" s="198">
        <v>0.25</v>
      </c>
      <c r="D85" s="198">
        <v>0.246</v>
      </c>
    </row>
    <row r="86" spans="1:7" ht="15" customHeight="1" x14ac:dyDescent="0.2">
      <c r="A86" s="85">
        <v>63</v>
      </c>
      <c r="B86" s="90" t="s">
        <v>125</v>
      </c>
      <c r="C86" s="199">
        <v>0.28100000000000003</v>
      </c>
      <c r="D86" s="199">
        <v>0.27500000000000002</v>
      </c>
    </row>
    <row r="87" spans="1:7" ht="40.5" customHeight="1" x14ac:dyDescent="0.2">
      <c r="A87" s="85">
        <v>64</v>
      </c>
      <c r="B87" s="91" t="s">
        <v>177</v>
      </c>
      <c r="C87" s="198">
        <v>7.3000000000000009E-2</v>
      </c>
      <c r="D87" s="198">
        <v>7.3179999999999995E-2</v>
      </c>
    </row>
    <row r="88" spans="1:7" ht="15" customHeight="1" x14ac:dyDescent="0.2">
      <c r="A88" s="85">
        <v>65</v>
      </c>
      <c r="B88" s="90" t="s">
        <v>141</v>
      </c>
      <c r="C88" s="198">
        <v>2.5000000000000001E-2</v>
      </c>
      <c r="D88" s="198">
        <v>2.5000000000000001E-2</v>
      </c>
    </row>
    <row r="89" spans="1:7" ht="15" customHeight="1" x14ac:dyDescent="0.2">
      <c r="A89" s="85">
        <v>66</v>
      </c>
      <c r="B89" s="90" t="s">
        <v>142</v>
      </c>
      <c r="C89" s="198">
        <v>0</v>
      </c>
      <c r="D89" s="198">
        <v>1.7500000000000002E-2</v>
      </c>
    </row>
    <row r="90" spans="1:7" ht="15" customHeight="1" x14ac:dyDescent="0.2">
      <c r="A90" s="85">
        <v>67</v>
      </c>
      <c r="B90" s="90" t="s">
        <v>143</v>
      </c>
      <c r="C90" s="198">
        <v>2.8000000000000001E-2</v>
      </c>
      <c r="D90" s="198">
        <v>0.03</v>
      </c>
    </row>
    <row r="91" spans="1:7" ht="15" customHeight="1" x14ac:dyDescent="0.2">
      <c r="A91" s="85" t="s">
        <v>126</v>
      </c>
      <c r="B91" s="91" t="s">
        <v>144</v>
      </c>
      <c r="C91" s="198">
        <v>0.02</v>
      </c>
      <c r="D91" s="198">
        <v>0.02</v>
      </c>
    </row>
    <row r="92" spans="1:7" ht="15" customHeight="1" x14ac:dyDescent="0.2">
      <c r="A92" s="85">
        <v>68</v>
      </c>
      <c r="B92" s="90" t="s">
        <v>127</v>
      </c>
      <c r="C92" s="198">
        <v>0.184</v>
      </c>
      <c r="D92" s="198">
        <v>0.18</v>
      </c>
      <c r="G92" s="25"/>
    </row>
    <row r="93" spans="1:7" ht="15" customHeight="1" x14ac:dyDescent="0.2">
      <c r="A93" s="85">
        <v>69</v>
      </c>
      <c r="B93" s="90" t="s">
        <v>145</v>
      </c>
      <c r="C93" s="100"/>
      <c r="D93" s="100"/>
    </row>
    <row r="94" spans="1:7" ht="15" customHeight="1" x14ac:dyDescent="0.2">
      <c r="A94" s="85">
        <v>70</v>
      </c>
      <c r="B94" s="90" t="s">
        <v>145</v>
      </c>
      <c r="C94" s="100"/>
      <c r="D94" s="100"/>
    </row>
    <row r="95" spans="1:7" ht="15" customHeight="1" x14ac:dyDescent="0.2">
      <c r="A95" s="129">
        <v>71</v>
      </c>
      <c r="B95" s="130" t="s">
        <v>145</v>
      </c>
      <c r="C95" s="200"/>
      <c r="D95" s="200"/>
    </row>
    <row r="96" spans="1:7" ht="15" customHeight="1" x14ac:dyDescent="0.2">
      <c r="A96" s="86" t="s">
        <v>128</v>
      </c>
      <c r="C96" s="100"/>
      <c r="D96" s="100"/>
    </row>
    <row r="97" spans="1:4" ht="27.75" customHeight="1" x14ac:dyDescent="0.2">
      <c r="A97" s="85">
        <v>72</v>
      </c>
      <c r="B97" s="91" t="s">
        <v>180</v>
      </c>
      <c r="C97" s="184"/>
      <c r="D97" s="184"/>
    </row>
    <row r="98" spans="1:4" ht="28.5" customHeight="1" x14ac:dyDescent="0.2">
      <c r="A98" s="85">
        <v>73</v>
      </c>
      <c r="B98" s="91" t="s">
        <v>179</v>
      </c>
      <c r="C98" s="184"/>
      <c r="D98" s="184"/>
    </row>
    <row r="99" spans="1:4" ht="15" customHeight="1" x14ac:dyDescent="0.2">
      <c r="A99" s="85">
        <v>74</v>
      </c>
      <c r="B99" s="90" t="s">
        <v>62</v>
      </c>
      <c r="C99" s="184"/>
      <c r="D99" s="184"/>
    </row>
    <row r="100" spans="1:4" ht="24.75" customHeight="1" x14ac:dyDescent="0.2">
      <c r="A100" s="129">
        <v>75</v>
      </c>
      <c r="B100" s="131" t="s">
        <v>178</v>
      </c>
      <c r="C100" s="189"/>
      <c r="D100" s="189"/>
    </row>
    <row r="101" spans="1:4" ht="15" customHeight="1" x14ac:dyDescent="0.2">
      <c r="A101" s="86" t="s">
        <v>129</v>
      </c>
      <c r="C101" s="184"/>
      <c r="D101" s="184"/>
    </row>
    <row r="102" spans="1:4" ht="15" customHeight="1" x14ac:dyDescent="0.2">
      <c r="A102" s="85">
        <v>76</v>
      </c>
      <c r="B102" s="91" t="s">
        <v>130</v>
      </c>
      <c r="C102" s="184"/>
      <c r="D102" s="184"/>
    </row>
    <row r="103" spans="1:4" ht="15" customHeight="1" x14ac:dyDescent="0.2">
      <c r="A103" s="85">
        <v>77</v>
      </c>
      <c r="B103" s="90" t="s">
        <v>131</v>
      </c>
      <c r="C103" s="184">
        <v>8954.375</v>
      </c>
      <c r="D103" s="184">
        <v>8913</v>
      </c>
    </row>
    <row r="104" spans="1:4" ht="25.5" x14ac:dyDescent="0.2">
      <c r="A104" s="85">
        <v>78</v>
      </c>
      <c r="B104" s="91" t="s">
        <v>132</v>
      </c>
      <c r="C104" s="184"/>
      <c r="D104" s="184"/>
    </row>
    <row r="105" spans="1:4" ht="15" customHeight="1" x14ac:dyDescent="0.2">
      <c r="A105" s="129">
        <v>79</v>
      </c>
      <c r="B105" s="130" t="s">
        <v>133</v>
      </c>
      <c r="C105" s="200"/>
      <c r="D105" s="200"/>
    </row>
    <row r="106" spans="1:4" ht="15" customHeight="1" x14ac:dyDescent="0.2">
      <c r="A106" s="86" t="s">
        <v>134</v>
      </c>
      <c r="C106" s="100"/>
      <c r="D106" s="100"/>
    </row>
    <row r="107" spans="1:4" ht="15" customHeight="1" x14ac:dyDescent="0.2">
      <c r="A107" s="85">
        <v>80</v>
      </c>
      <c r="B107" s="90" t="s">
        <v>135</v>
      </c>
      <c r="C107" s="100"/>
      <c r="D107" s="100"/>
    </row>
    <row r="108" spans="1:4" ht="15" customHeight="1" x14ac:dyDescent="0.2">
      <c r="A108" s="85">
        <v>81</v>
      </c>
      <c r="B108" s="90" t="s">
        <v>136</v>
      </c>
      <c r="C108" s="100"/>
      <c r="D108" s="100"/>
    </row>
    <row r="109" spans="1:4" ht="15" customHeight="1" x14ac:dyDescent="0.2">
      <c r="A109" s="85">
        <v>82</v>
      </c>
      <c r="B109" s="90" t="s">
        <v>137</v>
      </c>
      <c r="C109" s="100"/>
      <c r="D109" s="100"/>
    </row>
    <row r="110" spans="1:4" ht="15" customHeight="1" x14ac:dyDescent="0.2">
      <c r="A110" s="85">
        <v>83</v>
      </c>
      <c r="B110" s="90" t="s">
        <v>138</v>
      </c>
      <c r="C110" s="100"/>
      <c r="D110" s="100"/>
    </row>
    <row r="111" spans="1:4" ht="15" customHeight="1" x14ac:dyDescent="0.2">
      <c r="A111" s="85">
        <v>84</v>
      </c>
      <c r="B111" s="90" t="s">
        <v>139</v>
      </c>
      <c r="C111" s="100"/>
      <c r="D111" s="100"/>
    </row>
    <row r="112" spans="1:4" ht="15" customHeight="1" x14ac:dyDescent="0.2">
      <c r="A112" s="129">
        <v>85</v>
      </c>
      <c r="B112" s="130" t="s">
        <v>140</v>
      </c>
      <c r="C112" s="200"/>
      <c r="D112" s="200"/>
    </row>
    <row r="113" spans="3:4" x14ac:dyDescent="0.2">
      <c r="C113" s="90"/>
      <c r="D113" s="90"/>
    </row>
    <row r="114" spans="3:4" x14ac:dyDescent="0.2">
      <c r="C114" s="90"/>
      <c r="D114" s="90"/>
    </row>
    <row r="115" spans="3:4" x14ac:dyDescent="0.2">
      <c r="C115" s="90"/>
      <c r="D115" s="90"/>
    </row>
    <row r="116" spans="3:4" x14ac:dyDescent="0.2">
      <c r="C116" s="90"/>
      <c r="D116" s="90"/>
    </row>
    <row r="117" spans="3:4" x14ac:dyDescent="0.2">
      <c r="C117" s="90"/>
      <c r="D117" s="90"/>
    </row>
    <row r="118" spans="3:4" x14ac:dyDescent="0.2">
      <c r="C118" s="90"/>
      <c r="D118" s="90"/>
    </row>
    <row r="119" spans="3:4" x14ac:dyDescent="0.2">
      <c r="C119" s="90"/>
      <c r="D119" s="90"/>
    </row>
    <row r="120" spans="3:4" x14ac:dyDescent="0.2">
      <c r="C120" s="90"/>
      <c r="D120" s="90"/>
    </row>
    <row r="121" spans="3:4" x14ac:dyDescent="0.2">
      <c r="C121" s="90"/>
      <c r="D121" s="90"/>
    </row>
    <row r="122" spans="3:4" x14ac:dyDescent="0.2">
      <c r="C122" s="90"/>
      <c r="D122" s="90"/>
    </row>
    <row r="123" spans="3:4" x14ac:dyDescent="0.2">
      <c r="C123" s="90"/>
      <c r="D123" s="90"/>
    </row>
    <row r="124" spans="3:4" x14ac:dyDescent="0.2">
      <c r="C124" s="90"/>
      <c r="D124" s="90"/>
    </row>
    <row r="125" spans="3:4" x14ac:dyDescent="0.2">
      <c r="C125" s="90"/>
      <c r="D125" s="90"/>
    </row>
    <row r="126" spans="3:4" x14ac:dyDescent="0.2">
      <c r="C126" s="90"/>
      <c r="D126" s="90"/>
    </row>
    <row r="127" spans="3:4" x14ac:dyDescent="0.2">
      <c r="C127" s="90"/>
      <c r="D127" s="90"/>
    </row>
    <row r="128" spans="3:4" x14ac:dyDescent="0.2">
      <c r="C128" s="90"/>
      <c r="D128" s="90"/>
    </row>
    <row r="129" spans="3:4" x14ac:dyDescent="0.2">
      <c r="C129" s="90"/>
      <c r="D129" s="90"/>
    </row>
    <row r="130" spans="3:4" x14ac:dyDescent="0.2">
      <c r="C130" s="90"/>
      <c r="D130" s="90"/>
    </row>
    <row r="131" spans="3:4" x14ac:dyDescent="0.2">
      <c r="C131" s="90"/>
      <c r="D131" s="90"/>
    </row>
    <row r="132" spans="3:4" x14ac:dyDescent="0.2">
      <c r="C132" s="90"/>
      <c r="D132" s="90"/>
    </row>
    <row r="133" spans="3:4" x14ac:dyDescent="0.2">
      <c r="C133" s="90"/>
      <c r="D133" s="90"/>
    </row>
    <row r="134" spans="3:4" x14ac:dyDescent="0.2">
      <c r="C134" s="90"/>
      <c r="D134" s="90"/>
    </row>
    <row r="135" spans="3:4" x14ac:dyDescent="0.2">
      <c r="C135" s="90"/>
      <c r="D135" s="90"/>
    </row>
    <row r="136" spans="3:4" x14ac:dyDescent="0.2">
      <c r="C136" s="90"/>
      <c r="D136" s="90"/>
    </row>
    <row r="137" spans="3:4" x14ac:dyDescent="0.2">
      <c r="C137" s="90"/>
      <c r="D137" s="90"/>
    </row>
    <row r="138" spans="3:4" x14ac:dyDescent="0.2">
      <c r="C138" s="90"/>
      <c r="D138" s="90"/>
    </row>
    <row r="139" spans="3:4" x14ac:dyDescent="0.2">
      <c r="C139" s="90"/>
      <c r="D139" s="90"/>
    </row>
    <row r="140" spans="3:4" x14ac:dyDescent="0.2">
      <c r="C140" s="90"/>
      <c r="D140" s="90"/>
    </row>
    <row r="141" spans="3:4" x14ac:dyDescent="0.2">
      <c r="C141" s="90"/>
      <c r="D141" s="90"/>
    </row>
    <row r="142" spans="3:4" x14ac:dyDescent="0.2">
      <c r="C142" s="90"/>
      <c r="D142" s="90"/>
    </row>
    <row r="143" spans="3:4" x14ac:dyDescent="0.2">
      <c r="C143" s="90"/>
      <c r="D143" s="90"/>
    </row>
    <row r="144" spans="3:4" x14ac:dyDescent="0.2">
      <c r="C144" s="90"/>
      <c r="D144" s="90"/>
    </row>
    <row r="145" spans="3:4" x14ac:dyDescent="0.2">
      <c r="C145" s="90"/>
      <c r="D145" s="90"/>
    </row>
    <row r="146" spans="3:4" x14ac:dyDescent="0.2">
      <c r="C146" s="90"/>
      <c r="D146" s="90"/>
    </row>
    <row r="147" spans="3:4" x14ac:dyDescent="0.2">
      <c r="C147" s="90"/>
      <c r="D147" s="90"/>
    </row>
    <row r="148" spans="3:4" x14ac:dyDescent="0.2">
      <c r="C148" s="90"/>
      <c r="D148" s="90"/>
    </row>
    <row r="149" spans="3:4" x14ac:dyDescent="0.2">
      <c r="C149" s="90"/>
      <c r="D149" s="90"/>
    </row>
    <row r="150" spans="3:4" x14ac:dyDescent="0.2">
      <c r="C150" s="90"/>
      <c r="D150" s="90"/>
    </row>
    <row r="151" spans="3:4" x14ac:dyDescent="0.2">
      <c r="C151" s="90"/>
      <c r="D151" s="90"/>
    </row>
    <row r="152" spans="3:4" x14ac:dyDescent="0.2">
      <c r="C152" s="90"/>
      <c r="D152" s="90"/>
    </row>
    <row r="153" spans="3:4" x14ac:dyDescent="0.2">
      <c r="C153" s="90"/>
      <c r="D153" s="90"/>
    </row>
    <row r="154" spans="3:4" x14ac:dyDescent="0.2">
      <c r="C154" s="90"/>
      <c r="D154" s="90"/>
    </row>
    <row r="155" spans="3:4" x14ac:dyDescent="0.2">
      <c r="C155" s="90"/>
      <c r="D155" s="90"/>
    </row>
    <row r="156" spans="3:4" x14ac:dyDescent="0.2">
      <c r="C156" s="90"/>
      <c r="D156" s="90"/>
    </row>
    <row r="157" spans="3:4" x14ac:dyDescent="0.2">
      <c r="C157" s="90"/>
      <c r="D157" s="90"/>
    </row>
    <row r="158" spans="3:4" x14ac:dyDescent="0.2">
      <c r="C158" s="90"/>
      <c r="D158" s="90"/>
    </row>
    <row r="159" spans="3:4" x14ac:dyDescent="0.2">
      <c r="C159" s="90"/>
      <c r="D159" s="90"/>
    </row>
    <row r="160" spans="3:4" x14ac:dyDescent="0.2">
      <c r="C160" s="90"/>
      <c r="D160" s="90"/>
    </row>
    <row r="161" spans="3:4" x14ac:dyDescent="0.2">
      <c r="C161" s="90"/>
      <c r="D161" s="90"/>
    </row>
    <row r="162" spans="3:4" x14ac:dyDescent="0.2">
      <c r="C162" s="90"/>
      <c r="D162" s="90"/>
    </row>
    <row r="163" spans="3:4" x14ac:dyDescent="0.2">
      <c r="C163" s="90"/>
      <c r="D163" s="90"/>
    </row>
    <row r="164" spans="3:4" x14ac:dyDescent="0.2">
      <c r="C164" s="90"/>
      <c r="D164" s="90"/>
    </row>
    <row r="165" spans="3:4" x14ac:dyDescent="0.2">
      <c r="C165" s="90"/>
      <c r="D165" s="90"/>
    </row>
    <row r="166" spans="3:4" x14ac:dyDescent="0.2">
      <c r="C166" s="90"/>
      <c r="D166" s="90"/>
    </row>
    <row r="167" spans="3:4" x14ac:dyDescent="0.2">
      <c r="C167" s="90"/>
      <c r="D167" s="90"/>
    </row>
    <row r="168" spans="3:4" x14ac:dyDescent="0.2">
      <c r="C168" s="90"/>
      <c r="D168" s="90"/>
    </row>
    <row r="169" spans="3:4" x14ac:dyDescent="0.2">
      <c r="C169" s="90"/>
      <c r="D169" s="90"/>
    </row>
    <row r="170" spans="3:4" x14ac:dyDescent="0.2">
      <c r="C170" s="90"/>
      <c r="D170" s="90"/>
    </row>
    <row r="171" spans="3:4" x14ac:dyDescent="0.2">
      <c r="C171" s="90"/>
      <c r="D171" s="90"/>
    </row>
    <row r="172" spans="3:4" x14ac:dyDescent="0.2">
      <c r="C172" s="90"/>
      <c r="D172" s="90"/>
    </row>
    <row r="173" spans="3:4" x14ac:dyDescent="0.2">
      <c r="C173" s="90"/>
      <c r="D173" s="90"/>
    </row>
    <row r="174" spans="3:4" x14ac:dyDescent="0.2">
      <c r="C174" s="90"/>
      <c r="D174" s="90"/>
    </row>
    <row r="175" spans="3:4" x14ac:dyDescent="0.2">
      <c r="C175" s="90"/>
      <c r="D175" s="90"/>
    </row>
    <row r="176" spans="3:4" x14ac:dyDescent="0.2">
      <c r="C176" s="90"/>
      <c r="D176" s="90"/>
    </row>
    <row r="177" spans="3:4" x14ac:dyDescent="0.2">
      <c r="C177" s="90"/>
      <c r="D177" s="90"/>
    </row>
    <row r="178" spans="3:4" x14ac:dyDescent="0.2">
      <c r="C178" s="90"/>
      <c r="D178" s="90"/>
    </row>
    <row r="179" spans="3:4" x14ac:dyDescent="0.2">
      <c r="C179" s="90"/>
      <c r="D179" s="90"/>
    </row>
    <row r="180" spans="3:4" x14ac:dyDescent="0.2">
      <c r="C180" s="90"/>
      <c r="D180" s="90"/>
    </row>
  </sheetData>
  <customSheetViews>
    <customSheetView guid="{E15FBE34-FE0E-4FB3-BF77-D720D4424F83}" showGridLines="0">
      <selection activeCell="G10" sqref="G10"/>
      <pageMargins left="0.7" right="0.7" top="0.75" bottom="0.75" header="0.3" footer="0.3"/>
      <pageSetup paperSize="9" orientation="portrait" verticalDpi="1200" r:id="rId1"/>
    </customSheetView>
    <customSheetView guid="{B3B79DE6-B790-447F-9BF8-243B216057B6}" showGridLines="0">
      <selection activeCell="G10" sqref="G10"/>
      <pageMargins left="0.7" right="0.7" top="0.75" bottom="0.75" header="0.3" footer="0.3"/>
      <pageSetup paperSize="9" orientation="portrait" verticalDpi="1200" r:id="rId2"/>
    </customSheetView>
    <customSheetView guid="{0886076D-53EA-4907-B727-AEB3E85E12E6}" showGridLines="0">
      <selection activeCell="F3" sqref="F3"/>
      <pageMargins left="0.7" right="0.7" top="0.75" bottom="0.75" header="0.3" footer="0.3"/>
      <pageSetup paperSize="9" orientation="portrait" verticalDpi="1200" r:id="rId3"/>
    </customSheetView>
  </customSheetViews>
  <mergeCells count="1">
    <mergeCell ref="A4:B4"/>
  </mergeCells>
  <hyperlinks>
    <hyperlink ref="F3" location="Index!A1" display="Index"/>
  </hyperlinks>
  <pageMargins left="0.7" right="0.7" top="0.75" bottom="0.75" header="0.3" footer="0.3"/>
  <pageSetup paperSize="9" orientation="portrait" verticalDpi="1200"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C25"/>
  <sheetViews>
    <sheetView showGridLines="0" workbookViewId="0">
      <selection activeCell="C19" sqref="C19"/>
    </sheetView>
  </sheetViews>
  <sheetFormatPr defaultRowHeight="15" x14ac:dyDescent="0.25"/>
  <cols>
    <col min="1" max="1" width="5.7109375" customWidth="1"/>
    <col min="2" max="2" width="116" customWidth="1"/>
    <col min="3" max="3" width="12.7109375" customWidth="1"/>
  </cols>
  <sheetData>
    <row r="1" spans="1:3" s="15" customFormat="1" ht="12.75" x14ac:dyDescent="0.2">
      <c r="A1" s="16" t="s">
        <v>399</v>
      </c>
      <c r="C1" s="112"/>
    </row>
    <row r="3" spans="1:3" x14ac:dyDescent="0.25">
      <c r="A3" s="237"/>
      <c r="B3" s="237"/>
      <c r="C3" s="237"/>
    </row>
    <row r="4" spans="1:3" x14ac:dyDescent="0.25">
      <c r="A4" s="247" t="s">
        <v>371</v>
      </c>
      <c r="B4" s="247"/>
      <c r="C4" s="236" t="s">
        <v>372</v>
      </c>
    </row>
    <row r="5" spans="1:3" x14ac:dyDescent="0.25">
      <c r="B5" s="84" t="s">
        <v>400</v>
      </c>
      <c r="C5" s="183"/>
    </row>
    <row r="6" spans="1:3" x14ac:dyDescent="0.25">
      <c r="A6" s="82">
        <v>1</v>
      </c>
      <c r="B6" s="183" t="s">
        <v>401</v>
      </c>
      <c r="C6" s="192">
        <v>164388</v>
      </c>
    </row>
    <row r="7" spans="1:3" x14ac:dyDescent="0.25">
      <c r="A7" s="82">
        <v>2</v>
      </c>
      <c r="B7" s="183" t="s">
        <v>402</v>
      </c>
      <c r="C7" s="192">
        <v>162838</v>
      </c>
    </row>
    <row r="8" spans="1:3" x14ac:dyDescent="0.25">
      <c r="A8" s="82">
        <v>3</v>
      </c>
      <c r="B8" s="183" t="s">
        <v>403</v>
      </c>
      <c r="C8" s="192">
        <v>179264</v>
      </c>
    </row>
    <row r="9" spans="1:3" x14ac:dyDescent="0.25">
      <c r="A9" s="82">
        <v>4</v>
      </c>
      <c r="B9" s="183" t="s">
        <v>404</v>
      </c>
      <c r="C9" s="192">
        <v>177714</v>
      </c>
    </row>
    <row r="10" spans="1:3" x14ac:dyDescent="0.25">
      <c r="A10" s="82">
        <v>5</v>
      </c>
      <c r="B10" s="183" t="s">
        <v>405</v>
      </c>
      <c r="C10" s="192">
        <v>201053</v>
      </c>
    </row>
    <row r="11" spans="1:3" x14ac:dyDescent="0.25">
      <c r="A11" s="82">
        <v>6</v>
      </c>
      <c r="B11" s="183" t="s">
        <v>406</v>
      </c>
      <c r="C11" s="192">
        <v>199503</v>
      </c>
    </row>
    <row r="12" spans="1:3" x14ac:dyDescent="0.25">
      <c r="B12" s="84" t="s">
        <v>409</v>
      </c>
    </row>
    <row r="13" spans="1:3" x14ac:dyDescent="0.25">
      <c r="A13" s="238">
        <v>7</v>
      </c>
      <c r="B13" s="106" t="s">
        <v>410</v>
      </c>
      <c r="C13" s="192">
        <v>716350</v>
      </c>
    </row>
    <row r="14" spans="1:3" x14ac:dyDescent="0.25">
      <c r="A14" s="238">
        <v>8</v>
      </c>
      <c r="B14" s="106" t="s">
        <v>419</v>
      </c>
      <c r="C14" s="192">
        <v>714698</v>
      </c>
    </row>
    <row r="15" spans="1:3" x14ac:dyDescent="0.25">
      <c r="B15" s="84" t="s">
        <v>407</v>
      </c>
    </row>
    <row r="16" spans="1:3" x14ac:dyDescent="0.25">
      <c r="A16" s="238">
        <v>9</v>
      </c>
      <c r="B16" s="106" t="s">
        <v>411</v>
      </c>
      <c r="C16" s="25">
        <v>0.22900000000000001</v>
      </c>
    </row>
    <row r="17" spans="1:3" x14ac:dyDescent="0.25">
      <c r="A17" s="238">
        <v>10</v>
      </c>
      <c r="B17" s="106" t="s">
        <v>412</v>
      </c>
      <c r="C17" s="25">
        <v>0.22800000000000001</v>
      </c>
    </row>
    <row r="18" spans="1:3" x14ac:dyDescent="0.25">
      <c r="A18" s="238">
        <v>11</v>
      </c>
      <c r="B18" s="106" t="s">
        <v>413</v>
      </c>
      <c r="C18" s="25">
        <v>0.25</v>
      </c>
    </row>
    <row r="19" spans="1:3" x14ac:dyDescent="0.25">
      <c r="A19" s="238">
        <v>12</v>
      </c>
      <c r="B19" s="106" t="s">
        <v>414</v>
      </c>
      <c r="C19" s="25">
        <v>0.249</v>
      </c>
    </row>
    <row r="20" spans="1:3" x14ac:dyDescent="0.25">
      <c r="A20" s="238">
        <v>13</v>
      </c>
      <c r="B20" s="106" t="s">
        <v>415</v>
      </c>
      <c r="C20" s="25">
        <v>0.28100000000000003</v>
      </c>
    </row>
    <row r="21" spans="1:3" x14ac:dyDescent="0.25">
      <c r="A21" s="238">
        <v>14</v>
      </c>
      <c r="B21" s="106" t="s">
        <v>416</v>
      </c>
      <c r="C21" s="25">
        <v>0.27900000000000003</v>
      </c>
    </row>
    <row r="22" spans="1:3" x14ac:dyDescent="0.25">
      <c r="A22" s="238"/>
      <c r="B22" s="84" t="s">
        <v>408</v>
      </c>
    </row>
    <row r="23" spans="1:3" x14ac:dyDescent="0.25">
      <c r="A23" s="238">
        <v>15</v>
      </c>
      <c r="B23" s="106" t="s">
        <v>417</v>
      </c>
      <c r="C23" s="19">
        <v>1205897</v>
      </c>
    </row>
    <row r="24" spans="1:3" x14ac:dyDescent="0.25">
      <c r="A24" s="238">
        <v>16</v>
      </c>
      <c r="B24" s="106" t="s">
        <v>408</v>
      </c>
      <c r="C24" s="25">
        <v>0.14899999999999999</v>
      </c>
    </row>
    <row r="25" spans="1:3" x14ac:dyDescent="0.25">
      <c r="A25" s="238">
        <v>17</v>
      </c>
      <c r="B25" s="106" t="s">
        <v>418</v>
      </c>
      <c r="C25" s="25">
        <v>0.14699999999999999</v>
      </c>
    </row>
  </sheetData>
  <mergeCells count="1">
    <mergeCell ref="A4:B4"/>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B45E6"/>
  </sheetPr>
  <dimension ref="A1:S83"/>
  <sheetViews>
    <sheetView showGridLines="0" workbookViewId="0">
      <selection activeCell="K17" sqref="K17"/>
    </sheetView>
  </sheetViews>
  <sheetFormatPr defaultColWidth="9.140625" defaultRowHeight="12.75" x14ac:dyDescent="0.2"/>
  <cols>
    <col min="1" max="1" width="5" style="15" customWidth="1"/>
    <col min="2" max="2" width="43.5703125" style="15" bestFit="1" customWidth="1"/>
    <col min="3" max="3" width="15.5703125" style="15" customWidth="1"/>
    <col min="4" max="4" width="16.85546875" style="15" bestFit="1" customWidth="1"/>
    <col min="5" max="7" width="12.7109375" style="15" customWidth="1"/>
    <col min="8" max="8" width="12.85546875" style="15" customWidth="1"/>
    <col min="9" max="9" width="12.7109375" style="15" customWidth="1"/>
    <col min="10" max="11" width="8.5703125" style="15" customWidth="1"/>
    <col min="12" max="12" width="9.140625" style="15"/>
    <col min="13" max="13" width="9.140625" style="15" customWidth="1"/>
    <col min="14" max="16384" width="9.140625" style="15"/>
  </cols>
  <sheetData>
    <row r="1" spans="1:19" ht="15" customHeight="1" x14ac:dyDescent="0.2">
      <c r="A1" s="16" t="s">
        <v>244</v>
      </c>
    </row>
    <row r="2" spans="1:19" ht="15" customHeight="1" x14ac:dyDescent="0.2">
      <c r="B2" s="16"/>
    </row>
    <row r="3" spans="1:19" ht="15" customHeight="1" x14ac:dyDescent="0.2">
      <c r="C3" s="21" t="s">
        <v>260</v>
      </c>
      <c r="D3" s="21" t="s">
        <v>261</v>
      </c>
      <c r="E3" s="21" t="s">
        <v>262</v>
      </c>
      <c r="F3" s="21" t="s">
        <v>263</v>
      </c>
      <c r="G3" s="21" t="s">
        <v>264</v>
      </c>
      <c r="H3" s="21" t="s">
        <v>265</v>
      </c>
      <c r="I3" s="21" t="s">
        <v>266</v>
      </c>
    </row>
    <row r="4" spans="1:19" ht="15" customHeight="1" x14ac:dyDescent="0.2">
      <c r="A4" s="142"/>
      <c r="B4" s="142"/>
      <c r="C4" s="142"/>
      <c r="D4" s="142"/>
      <c r="E4" s="248" t="s">
        <v>279</v>
      </c>
      <c r="F4" s="248" t="s">
        <v>189</v>
      </c>
      <c r="G4" s="163"/>
      <c r="H4" s="248" t="s">
        <v>278</v>
      </c>
      <c r="I4" s="163"/>
      <c r="K4" s="80" t="s">
        <v>184</v>
      </c>
    </row>
    <row r="5" spans="1:19" ht="15" customHeight="1" x14ac:dyDescent="0.2">
      <c r="A5" s="142"/>
      <c r="B5" s="142"/>
      <c r="C5" s="245" t="s">
        <v>186</v>
      </c>
      <c r="D5" s="245"/>
      <c r="E5" s="248"/>
      <c r="F5" s="248"/>
      <c r="G5" s="163"/>
      <c r="H5" s="248"/>
      <c r="I5" s="163"/>
    </row>
    <row r="6" spans="1:19" ht="15" customHeight="1" x14ac:dyDescent="0.2">
      <c r="A6" s="149"/>
      <c r="B6" s="149"/>
      <c r="C6" s="248" t="s">
        <v>187</v>
      </c>
      <c r="D6" s="248" t="s">
        <v>188</v>
      </c>
      <c r="E6" s="248"/>
      <c r="F6" s="248"/>
      <c r="G6" s="248" t="s">
        <v>277</v>
      </c>
      <c r="H6" s="248"/>
      <c r="I6" s="248" t="s">
        <v>287</v>
      </c>
    </row>
    <row r="7" spans="1:19" ht="15" customHeight="1" x14ac:dyDescent="0.2">
      <c r="A7" s="144" t="s">
        <v>373</v>
      </c>
      <c r="B7" s="144"/>
      <c r="C7" s="249"/>
      <c r="D7" s="249"/>
      <c r="E7" s="249"/>
      <c r="F7" s="249"/>
      <c r="G7" s="249"/>
      <c r="H7" s="249"/>
      <c r="I7" s="249"/>
    </row>
    <row r="8" spans="1:19" ht="15" customHeight="1" x14ac:dyDescent="0.2">
      <c r="A8" s="92">
        <v>16</v>
      </c>
      <c r="B8" s="90" t="s">
        <v>280</v>
      </c>
      <c r="C8" s="184"/>
      <c r="D8" s="184">
        <v>217631.093525</v>
      </c>
      <c r="E8" s="184">
        <v>7.4104159999999997</v>
      </c>
      <c r="F8" s="185"/>
      <c r="G8" s="186"/>
      <c r="H8" s="184"/>
      <c r="I8" s="184">
        <v>217623.68310900001</v>
      </c>
    </row>
    <row r="9" spans="1:19" ht="15" customHeight="1" x14ac:dyDescent="0.2">
      <c r="A9" s="92">
        <v>17</v>
      </c>
      <c r="B9" s="90" t="s">
        <v>28</v>
      </c>
      <c r="C9" s="184"/>
      <c r="D9" s="184">
        <v>6073.873603</v>
      </c>
      <c r="E9" s="184">
        <v>98.025777000000005</v>
      </c>
      <c r="F9" s="185"/>
      <c r="G9" s="186"/>
      <c r="H9" s="184">
        <v>54.265087000000001</v>
      </c>
      <c r="I9" s="184">
        <v>5975.8478260000002</v>
      </c>
    </row>
    <row r="10" spans="1:19" ht="15" customHeight="1" x14ac:dyDescent="0.2">
      <c r="A10" s="98"/>
      <c r="B10" s="100" t="s">
        <v>190</v>
      </c>
      <c r="C10" s="184"/>
      <c r="D10" s="184">
        <v>903.80674999999997</v>
      </c>
      <c r="E10" s="184">
        <v>9.9310980000000004</v>
      </c>
      <c r="F10" s="185"/>
      <c r="G10" s="186"/>
      <c r="H10" s="184">
        <v>0.85789500000000007</v>
      </c>
      <c r="I10" s="184">
        <v>893.87565199999995</v>
      </c>
    </row>
    <row r="11" spans="1:19" ht="15" customHeight="1" x14ac:dyDescent="0.2">
      <c r="A11" s="92">
        <v>19</v>
      </c>
      <c r="B11" s="79" t="s">
        <v>20</v>
      </c>
      <c r="C11" s="184"/>
      <c r="D11" s="184">
        <v>0</v>
      </c>
      <c r="E11" s="184">
        <v>0</v>
      </c>
      <c r="F11" s="185"/>
      <c r="G11" s="186"/>
      <c r="H11" s="184"/>
      <c r="I11" s="184">
        <v>0</v>
      </c>
      <c r="J11" s="17"/>
    </row>
    <row r="12" spans="1:19" ht="15" customHeight="1" x14ac:dyDescent="0.2">
      <c r="A12" s="92">
        <v>21</v>
      </c>
      <c r="B12" s="79" t="s">
        <v>5</v>
      </c>
      <c r="C12" s="184"/>
      <c r="D12" s="184">
        <v>47277.416684999997</v>
      </c>
      <c r="E12" s="184">
        <v>138.49677</v>
      </c>
      <c r="F12" s="185"/>
      <c r="G12" s="186"/>
      <c r="H12" s="184"/>
      <c r="I12" s="184">
        <v>47138.919914999999</v>
      </c>
      <c r="J12" s="17"/>
    </row>
    <row r="13" spans="1:19" ht="15" customHeight="1" x14ac:dyDescent="0.2">
      <c r="A13" s="92">
        <v>22</v>
      </c>
      <c r="B13" s="79" t="s">
        <v>151</v>
      </c>
      <c r="C13" s="184"/>
      <c r="D13" s="184">
        <v>355347.245283</v>
      </c>
      <c r="E13" s="184">
        <v>2559.966042</v>
      </c>
      <c r="F13" s="185"/>
      <c r="G13" s="186"/>
      <c r="H13" s="184">
        <v>699.31208600000002</v>
      </c>
      <c r="I13" s="184">
        <v>352787.27924100001</v>
      </c>
      <c r="J13" s="17"/>
      <c r="M13" s="15" t="s">
        <v>267</v>
      </c>
    </row>
    <row r="14" spans="1:19" ht="15" customHeight="1" x14ac:dyDescent="0.2">
      <c r="A14" s="92">
        <v>23</v>
      </c>
      <c r="B14" s="79" t="s">
        <v>272</v>
      </c>
      <c r="C14" s="184"/>
      <c r="D14" s="184">
        <v>125860.79772</v>
      </c>
      <c r="E14" s="184">
        <v>418.87755399999998</v>
      </c>
      <c r="F14" s="185"/>
      <c r="G14" s="186"/>
      <c r="H14" s="184">
        <v>290.24359500000003</v>
      </c>
      <c r="I14" s="184">
        <v>125441.920166</v>
      </c>
      <c r="J14" s="17"/>
    </row>
    <row r="15" spans="1:19" ht="15" customHeight="1" x14ac:dyDescent="0.2">
      <c r="A15" s="92">
        <v>24</v>
      </c>
      <c r="B15" s="79" t="s">
        <v>2</v>
      </c>
      <c r="C15" s="184"/>
      <c r="D15" s="184">
        <v>167278.00616700001</v>
      </c>
      <c r="E15" s="184">
        <v>1866.629332</v>
      </c>
      <c r="F15" s="185"/>
      <c r="G15" s="186"/>
      <c r="H15" s="184">
        <v>736.45626922999998</v>
      </c>
      <c r="I15" s="184">
        <v>165411.376835</v>
      </c>
      <c r="J15" s="17"/>
      <c r="S15" s="45"/>
    </row>
    <row r="16" spans="1:19" ht="15" customHeight="1" x14ac:dyDescent="0.2">
      <c r="A16" s="92">
        <v>25</v>
      </c>
      <c r="B16" s="79" t="s">
        <v>272</v>
      </c>
      <c r="C16" s="184"/>
      <c r="D16" s="184">
        <v>41541.764177999998</v>
      </c>
      <c r="E16" s="184">
        <v>186.31541799999999</v>
      </c>
      <c r="F16" s="185"/>
      <c r="G16" s="186"/>
      <c r="H16" s="184">
        <v>233.36631599999998</v>
      </c>
      <c r="I16" s="184">
        <v>41355.448759999999</v>
      </c>
      <c r="J16" s="17"/>
      <c r="S16" s="45"/>
    </row>
    <row r="17" spans="1:10" ht="15" customHeight="1" x14ac:dyDescent="0.2">
      <c r="A17" s="92">
        <v>26</v>
      </c>
      <c r="B17" s="79" t="s">
        <v>7</v>
      </c>
      <c r="C17" s="184"/>
      <c r="D17" s="184">
        <v>364407.59808000003</v>
      </c>
      <c r="E17" s="184">
        <v>340.871804</v>
      </c>
      <c r="F17" s="185"/>
      <c r="G17" s="186"/>
      <c r="H17" s="184">
        <v>1244.610103</v>
      </c>
      <c r="I17" s="184">
        <v>364066.72627600003</v>
      </c>
      <c r="J17" s="17"/>
    </row>
    <row r="18" spans="1:10" ht="15" customHeight="1" x14ac:dyDescent="0.2">
      <c r="A18" s="92">
        <v>27</v>
      </c>
      <c r="B18" s="79" t="s">
        <v>272</v>
      </c>
      <c r="C18" s="184"/>
      <c r="D18" s="184">
        <v>37646.173355999999</v>
      </c>
      <c r="E18" s="184">
        <v>46.907214000000003</v>
      </c>
      <c r="F18" s="185"/>
      <c r="G18" s="186"/>
      <c r="H18" s="184">
        <v>500.25640000000004</v>
      </c>
      <c r="I18" s="184">
        <v>37599.266142</v>
      </c>
      <c r="J18" s="17"/>
    </row>
    <row r="19" spans="1:10" ht="15" customHeight="1" x14ac:dyDescent="0.2">
      <c r="A19" s="92">
        <v>28</v>
      </c>
      <c r="B19" s="79" t="s">
        <v>8</v>
      </c>
      <c r="C19" s="184">
        <v>27484.799408999999</v>
      </c>
      <c r="D19" s="184"/>
      <c r="E19" s="184">
        <v>8331.9478029999991</v>
      </c>
      <c r="F19" s="185"/>
      <c r="G19" s="186">
        <v>760</v>
      </c>
      <c r="H19" s="184">
        <v>964.37792176530002</v>
      </c>
      <c r="I19" s="184">
        <v>19152.851606</v>
      </c>
      <c r="J19" s="17"/>
    </row>
    <row r="20" spans="1:10" ht="15" customHeight="1" x14ac:dyDescent="0.2">
      <c r="A20" s="92">
        <v>29</v>
      </c>
      <c r="B20" s="77" t="s">
        <v>268</v>
      </c>
      <c r="C20" s="184"/>
      <c r="D20" s="184">
        <v>1994.0729699999999</v>
      </c>
      <c r="E20" s="184">
        <v>0</v>
      </c>
      <c r="F20" s="185"/>
      <c r="G20" s="186"/>
      <c r="H20" s="184"/>
      <c r="I20" s="184">
        <v>1994.0729699999999</v>
      </c>
    </row>
    <row r="21" spans="1:10" ht="15" customHeight="1" x14ac:dyDescent="0.2">
      <c r="A21" s="92">
        <v>30</v>
      </c>
      <c r="B21" s="77" t="s">
        <v>269</v>
      </c>
      <c r="C21" s="184"/>
      <c r="D21" s="184">
        <v>0</v>
      </c>
      <c r="E21" s="184">
        <v>0</v>
      </c>
      <c r="F21" s="185"/>
      <c r="G21" s="186"/>
      <c r="H21" s="184"/>
      <c r="I21" s="184">
        <v>0</v>
      </c>
    </row>
    <row r="22" spans="1:10" ht="15" customHeight="1" x14ac:dyDescent="0.2">
      <c r="A22" s="92">
        <v>32</v>
      </c>
      <c r="B22" s="79" t="s">
        <v>191</v>
      </c>
      <c r="C22" s="184"/>
      <c r="D22" s="184">
        <v>2853.447776</v>
      </c>
      <c r="E22" s="184">
        <v>0</v>
      </c>
      <c r="F22" s="185"/>
      <c r="G22" s="186"/>
      <c r="H22" s="184"/>
      <c r="I22" s="184">
        <v>2853.447776</v>
      </c>
      <c r="J22" s="17"/>
    </row>
    <row r="23" spans="1:10" ht="15" customHeight="1" x14ac:dyDescent="0.2">
      <c r="A23" s="92">
        <v>33</v>
      </c>
      <c r="B23" s="90" t="s">
        <v>270</v>
      </c>
      <c r="C23" s="184"/>
      <c r="D23" s="184">
        <v>4724.7623519999997</v>
      </c>
      <c r="E23" s="184">
        <v>0</v>
      </c>
      <c r="F23" s="185"/>
      <c r="G23" s="186"/>
      <c r="H23" s="184"/>
      <c r="I23" s="184">
        <v>4724.7623519999997</v>
      </c>
    </row>
    <row r="24" spans="1:10" ht="15" customHeight="1" x14ac:dyDescent="0.2">
      <c r="A24" s="77">
        <v>34</v>
      </c>
      <c r="B24" s="90" t="s">
        <v>271</v>
      </c>
      <c r="C24" s="184"/>
      <c r="D24" s="184">
        <v>36414.978891999999</v>
      </c>
      <c r="E24" s="184">
        <v>28.338121999999998</v>
      </c>
      <c r="F24" s="185"/>
      <c r="G24" s="186"/>
      <c r="H24" s="184"/>
      <c r="I24" s="184">
        <v>36386.640769999998</v>
      </c>
    </row>
    <row r="25" spans="1:10" ht="15" customHeight="1" x14ac:dyDescent="0.2">
      <c r="A25" s="135">
        <v>35</v>
      </c>
      <c r="B25" s="135" t="s">
        <v>274</v>
      </c>
      <c r="C25" s="132">
        <v>27484.799408999999</v>
      </c>
      <c r="D25" s="132">
        <v>1204906.3020830001</v>
      </c>
      <c r="E25" s="132">
        <v>13381.617163999999</v>
      </c>
      <c r="F25" s="187"/>
      <c r="G25" s="188">
        <v>760</v>
      </c>
      <c r="H25" s="132">
        <v>3699.8793619952999</v>
      </c>
      <c r="I25" s="132">
        <v>1219009.4843280001</v>
      </c>
    </row>
    <row r="26" spans="1:10" ht="15" customHeight="1" x14ac:dyDescent="0.2">
      <c r="A26" s="135">
        <v>36</v>
      </c>
      <c r="B26" s="126" t="s">
        <v>3</v>
      </c>
      <c r="C26" s="132">
        <v>27484.799408999999</v>
      </c>
      <c r="D26" s="132">
        <v>1204906.3020830001</v>
      </c>
      <c r="E26" s="132">
        <v>13381.617163999999</v>
      </c>
      <c r="F26" s="187"/>
      <c r="G26" s="188">
        <v>760</v>
      </c>
      <c r="H26" s="132">
        <v>3699.8793619952999</v>
      </c>
      <c r="I26" s="132">
        <v>1219009.4843280001</v>
      </c>
    </row>
    <row r="27" spans="1:10" ht="15" customHeight="1" x14ac:dyDescent="0.2">
      <c r="A27" s="92">
        <v>37</v>
      </c>
      <c r="B27" s="90" t="s">
        <v>192</v>
      </c>
      <c r="C27" s="184">
        <v>27047.959711</v>
      </c>
      <c r="D27" s="184">
        <v>765563.180074748</v>
      </c>
      <c r="E27" s="184">
        <v>12814.465305</v>
      </c>
      <c r="F27" s="185"/>
      <c r="G27" s="186"/>
      <c r="H27" s="184">
        <v>3526.0652582299999</v>
      </c>
      <c r="I27" s="184">
        <v>779796.67448074801</v>
      </c>
    </row>
    <row r="28" spans="1:10" ht="15" customHeight="1" x14ac:dyDescent="0.2">
      <c r="A28" s="92">
        <v>38</v>
      </c>
      <c r="B28" s="90" t="s">
        <v>193</v>
      </c>
      <c r="C28" s="184"/>
      <c r="D28" s="184">
        <v>49009.115853999996</v>
      </c>
      <c r="E28" s="184"/>
      <c r="F28" s="185"/>
      <c r="G28" s="186"/>
      <c r="H28" s="184"/>
      <c r="I28" s="184">
        <v>49009.115853999996</v>
      </c>
    </row>
    <row r="29" spans="1:10" ht="15" customHeight="1" x14ac:dyDescent="0.2">
      <c r="A29" s="138">
        <v>39</v>
      </c>
      <c r="B29" s="130" t="s">
        <v>194</v>
      </c>
      <c r="C29" s="189">
        <v>436.839698</v>
      </c>
      <c r="D29" s="189">
        <v>126949.64878399999</v>
      </c>
      <c r="E29" s="189">
        <v>567.15185900000017</v>
      </c>
      <c r="F29" s="190"/>
      <c r="G29" s="191"/>
      <c r="H29" s="189">
        <v>173.81410376529999</v>
      </c>
      <c r="I29" s="189">
        <v>126819.33662299998</v>
      </c>
    </row>
    <row r="30" spans="1:10" x14ac:dyDescent="0.2">
      <c r="C30" s="19"/>
      <c r="D30" s="19"/>
      <c r="E30" s="19"/>
      <c r="F30" s="19"/>
      <c r="G30" s="19"/>
      <c r="H30" s="19"/>
      <c r="I30" s="19"/>
    </row>
    <row r="31" spans="1:10" x14ac:dyDescent="0.2">
      <c r="D31" s="19"/>
    </row>
    <row r="32" spans="1:10" x14ac:dyDescent="0.2">
      <c r="D32" s="19"/>
    </row>
    <row r="33" spans="2:16" ht="14.25" x14ac:dyDescent="0.2">
      <c r="P33" s="50"/>
    </row>
    <row r="37" spans="2:16" x14ac:dyDescent="0.2">
      <c r="B37" s="16"/>
      <c r="M37" s="19"/>
    </row>
    <row r="39" spans="2:16" x14ac:dyDescent="0.2">
      <c r="C39" s="19"/>
      <c r="D39" s="19"/>
      <c r="E39" s="19"/>
      <c r="M39" s="19"/>
    </row>
    <row r="40" spans="2:16" x14ac:dyDescent="0.2">
      <c r="C40" s="19"/>
      <c r="D40" s="19"/>
      <c r="E40" s="19"/>
    </row>
    <row r="41" spans="2:16" x14ac:dyDescent="0.2">
      <c r="C41" s="19"/>
      <c r="D41" s="19"/>
      <c r="E41" s="19"/>
    </row>
    <row r="42" spans="2:16" x14ac:dyDescent="0.2">
      <c r="C42" s="19"/>
      <c r="D42" s="19"/>
      <c r="E42" s="19"/>
    </row>
    <row r="44" spans="2:16" x14ac:dyDescent="0.2">
      <c r="C44" s="19"/>
      <c r="D44" s="19"/>
      <c r="E44" s="19"/>
    </row>
    <row r="46" spans="2:16" x14ac:dyDescent="0.2">
      <c r="C46" s="19"/>
      <c r="D46" s="19"/>
      <c r="E46" s="19"/>
    </row>
    <row r="48" spans="2:16" x14ac:dyDescent="0.2">
      <c r="C48" s="19"/>
      <c r="D48" s="19"/>
      <c r="E48" s="19"/>
    </row>
    <row r="49" spans="2:8" x14ac:dyDescent="0.2">
      <c r="C49" s="19"/>
      <c r="D49" s="19"/>
      <c r="E49" s="19"/>
    </row>
    <row r="52" spans="2:8" x14ac:dyDescent="0.2">
      <c r="B52" s="51"/>
      <c r="C52" s="51"/>
    </row>
    <row r="53" spans="2:8" x14ac:dyDescent="0.2">
      <c r="B53" s="51"/>
      <c r="C53" s="51"/>
    </row>
    <row r="54" spans="2:8" x14ac:dyDescent="0.2">
      <c r="B54" s="51"/>
      <c r="D54" s="51"/>
    </row>
    <row r="55" spans="2:8" x14ac:dyDescent="0.2">
      <c r="B55" s="52"/>
      <c r="D55" s="53"/>
    </row>
    <row r="56" spans="2:8" x14ac:dyDescent="0.2">
      <c r="B56" s="52"/>
      <c r="D56" s="53"/>
      <c r="F56" s="16"/>
      <c r="G56" s="16"/>
      <c r="H56" s="16"/>
    </row>
    <row r="57" spans="2:8" x14ac:dyDescent="0.2">
      <c r="B57" s="52"/>
      <c r="D57" s="53"/>
    </row>
    <row r="58" spans="2:8" x14ac:dyDescent="0.2">
      <c r="B58" s="52"/>
      <c r="D58" s="53"/>
    </row>
    <row r="59" spans="2:8" x14ac:dyDescent="0.2">
      <c r="B59" s="52"/>
      <c r="D59" s="53"/>
    </row>
    <row r="60" spans="2:8" x14ac:dyDescent="0.2">
      <c r="B60" s="52"/>
      <c r="D60" s="53"/>
    </row>
    <row r="61" spans="2:8" x14ac:dyDescent="0.2">
      <c r="B61" s="52"/>
      <c r="D61" s="53"/>
    </row>
    <row r="62" spans="2:8" x14ac:dyDescent="0.2">
      <c r="B62" s="52"/>
      <c r="D62" s="53"/>
    </row>
    <row r="63" spans="2:8" x14ac:dyDescent="0.2">
      <c r="B63" s="52"/>
      <c r="D63" s="53"/>
    </row>
    <row r="64" spans="2:8" x14ac:dyDescent="0.2">
      <c r="B64" s="52"/>
      <c r="D64" s="53"/>
    </row>
    <row r="65" spans="2:8" x14ac:dyDescent="0.2">
      <c r="B65" s="17"/>
      <c r="D65" s="53"/>
    </row>
    <row r="66" spans="2:8" x14ac:dyDescent="0.2">
      <c r="B66" s="52"/>
      <c r="D66" s="54"/>
    </row>
    <row r="68" spans="2:8" x14ac:dyDescent="0.2">
      <c r="C68" s="49"/>
    </row>
    <row r="70" spans="2:8" x14ac:dyDescent="0.2">
      <c r="D70" s="49"/>
    </row>
    <row r="78" spans="2:8" x14ac:dyDescent="0.2">
      <c r="C78" s="49"/>
      <c r="D78" s="49"/>
      <c r="E78" s="49"/>
      <c r="F78" s="49"/>
      <c r="G78" s="49"/>
      <c r="H78" s="49"/>
    </row>
    <row r="82" spans="2:2" ht="15" x14ac:dyDescent="0.25">
      <c r="B82" s="55"/>
    </row>
    <row r="83" spans="2:2" x14ac:dyDescent="0.2">
      <c r="B83" s="49"/>
    </row>
  </sheetData>
  <mergeCells count="8">
    <mergeCell ref="I6:I7"/>
    <mergeCell ref="H4:H7"/>
    <mergeCell ref="C5:D5"/>
    <mergeCell ref="G6:G7"/>
    <mergeCell ref="C6:C7"/>
    <mergeCell ref="D6:D7"/>
    <mergeCell ref="E4:E7"/>
    <mergeCell ref="F4:F7"/>
  </mergeCells>
  <hyperlinks>
    <hyperlink ref="K4" location="Index!A1" display="Index"/>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21"/>
  <sheetViews>
    <sheetView showGridLines="0" workbookViewId="0">
      <selection activeCell="G33" sqref="G33"/>
    </sheetView>
  </sheetViews>
  <sheetFormatPr defaultColWidth="9.140625" defaultRowHeight="12.75" x14ac:dyDescent="0.2"/>
  <cols>
    <col min="1" max="1" width="5" style="15" customWidth="1"/>
    <col min="2" max="2" width="24.42578125" style="15" customWidth="1"/>
    <col min="3" max="3" width="13.7109375" style="15" customWidth="1"/>
    <col min="4" max="4" width="11.42578125" style="15" customWidth="1"/>
    <col min="5" max="6" width="13.7109375" style="15" customWidth="1"/>
    <col min="7" max="8" width="15.42578125" style="15" customWidth="1"/>
    <col min="9" max="9" width="11.42578125" style="15" customWidth="1"/>
    <col min="10" max="10" width="17.85546875" style="15" customWidth="1"/>
    <col min="11" max="16384" width="9.140625" style="15"/>
  </cols>
  <sheetData>
    <row r="1" spans="1:13" ht="15" customHeight="1" x14ac:dyDescent="0.2">
      <c r="A1" s="16" t="s">
        <v>363</v>
      </c>
    </row>
    <row r="2" spans="1:13" ht="15" customHeight="1" x14ac:dyDescent="0.2">
      <c r="B2" s="16"/>
    </row>
    <row r="3" spans="1:13" ht="15" customHeight="1" x14ac:dyDescent="0.2">
      <c r="A3" s="21"/>
      <c r="B3" s="21"/>
      <c r="C3" s="21" t="s">
        <v>260</v>
      </c>
      <c r="D3" s="21" t="s">
        <v>261</v>
      </c>
      <c r="E3" s="21" t="s">
        <v>262</v>
      </c>
      <c r="F3" s="21" t="s">
        <v>263</v>
      </c>
      <c r="G3" s="21" t="s">
        <v>264</v>
      </c>
      <c r="H3" s="21" t="s">
        <v>265</v>
      </c>
      <c r="I3" s="21" t="s">
        <v>266</v>
      </c>
      <c r="J3" s="21" t="s">
        <v>281</v>
      </c>
    </row>
    <row r="4" spans="1:13" ht="18.75" customHeight="1" x14ac:dyDescent="0.2">
      <c r="A4" s="142"/>
      <c r="B4" s="142"/>
      <c r="C4" s="263" t="s">
        <v>306</v>
      </c>
      <c r="D4" s="264"/>
      <c r="E4" s="264"/>
      <c r="F4" s="265"/>
      <c r="G4" s="264" t="s">
        <v>309</v>
      </c>
      <c r="H4" s="264"/>
      <c r="I4" s="263" t="s">
        <v>311</v>
      </c>
      <c r="J4" s="264"/>
      <c r="L4" s="80" t="s">
        <v>184</v>
      </c>
    </row>
    <row r="5" spans="1:13" ht="18.75" customHeight="1" x14ac:dyDescent="0.2">
      <c r="A5" s="142"/>
      <c r="B5" s="142"/>
      <c r="C5" s="263"/>
      <c r="D5" s="264"/>
      <c r="E5" s="264"/>
      <c r="F5" s="265"/>
      <c r="G5" s="264"/>
      <c r="H5" s="264"/>
      <c r="I5" s="263"/>
      <c r="J5" s="264"/>
      <c r="L5" s="94"/>
    </row>
    <row r="6" spans="1:13" ht="18.75" customHeight="1" x14ac:dyDescent="0.2">
      <c r="A6" s="145"/>
      <c r="B6" s="145"/>
      <c r="C6" s="263"/>
      <c r="D6" s="264"/>
      <c r="E6" s="264"/>
      <c r="F6" s="265"/>
      <c r="G6" s="264"/>
      <c r="H6" s="264"/>
      <c r="I6" s="263"/>
      <c r="J6" s="264"/>
    </row>
    <row r="7" spans="1:13" ht="18.75" customHeight="1" x14ac:dyDescent="0.2">
      <c r="A7" s="250" t="s">
        <v>373</v>
      </c>
      <c r="B7" s="251"/>
      <c r="C7" s="256" t="s">
        <v>307</v>
      </c>
      <c r="D7" s="266" t="s">
        <v>308</v>
      </c>
      <c r="E7" s="267"/>
      <c r="F7" s="268"/>
      <c r="G7" s="260" t="s">
        <v>310</v>
      </c>
      <c r="H7" s="260" t="s">
        <v>200</v>
      </c>
      <c r="I7" s="162"/>
      <c r="J7" s="266" t="s">
        <v>312</v>
      </c>
    </row>
    <row r="8" spans="1:13" ht="19.5" customHeight="1" x14ac:dyDescent="0.2">
      <c r="A8" s="250"/>
      <c r="B8" s="251"/>
      <c r="C8" s="257"/>
      <c r="D8" s="162"/>
      <c r="E8" s="260" t="s">
        <v>199</v>
      </c>
      <c r="F8" s="260" t="s">
        <v>198</v>
      </c>
      <c r="G8" s="261"/>
      <c r="H8" s="261"/>
      <c r="I8" s="162"/>
      <c r="J8" s="269"/>
    </row>
    <row r="9" spans="1:13" ht="19.5" customHeight="1" x14ac:dyDescent="0.2">
      <c r="A9" s="250"/>
      <c r="B9" s="251"/>
      <c r="C9" s="257"/>
      <c r="D9" s="162"/>
      <c r="E9" s="261"/>
      <c r="F9" s="261"/>
      <c r="G9" s="261"/>
      <c r="H9" s="261"/>
      <c r="I9" s="162"/>
      <c r="J9" s="269"/>
    </row>
    <row r="10" spans="1:13" ht="21.75" customHeight="1" x14ac:dyDescent="0.2">
      <c r="A10" s="252"/>
      <c r="B10" s="253"/>
      <c r="C10" s="258"/>
      <c r="D10" s="269"/>
      <c r="E10" s="261"/>
      <c r="F10" s="261"/>
      <c r="G10" s="261"/>
      <c r="H10" s="261"/>
      <c r="I10" s="271"/>
      <c r="J10" s="269"/>
    </row>
    <row r="11" spans="1:13" ht="15" customHeight="1" x14ac:dyDescent="0.2">
      <c r="A11" s="254"/>
      <c r="B11" s="255"/>
      <c r="C11" s="259"/>
      <c r="D11" s="270"/>
      <c r="E11" s="262"/>
      <c r="F11" s="262"/>
      <c r="G11" s="262"/>
      <c r="H11" s="262"/>
      <c r="I11" s="272"/>
      <c r="J11" s="270"/>
    </row>
    <row r="12" spans="1:13" ht="15" customHeight="1" x14ac:dyDescent="0.2">
      <c r="A12" s="92">
        <v>1</v>
      </c>
      <c r="B12" s="95" t="s">
        <v>197</v>
      </c>
      <c r="C12" s="196">
        <v>16949.004359988401</v>
      </c>
      <c r="D12" s="196">
        <v>21762.956922744001</v>
      </c>
      <c r="E12" s="196">
        <v>13125.109100743999</v>
      </c>
      <c r="F12" s="196">
        <v>13125.109100743999</v>
      </c>
      <c r="G12" s="196">
        <v>-201.00370000000001</v>
      </c>
      <c r="H12" s="196">
        <v>-2681.5730319999998</v>
      </c>
      <c r="I12" s="196">
        <v>30756.766329970902</v>
      </c>
      <c r="J12" s="196">
        <v>11664.193790690701</v>
      </c>
      <c r="M12" s="19"/>
    </row>
    <row r="13" spans="1:13" ht="15" customHeight="1" x14ac:dyDescent="0.2">
      <c r="A13" s="114">
        <v>2</v>
      </c>
      <c r="B13" s="115" t="s">
        <v>325</v>
      </c>
      <c r="C13" s="196"/>
      <c r="D13" s="196"/>
      <c r="E13" s="196"/>
      <c r="F13" s="196"/>
      <c r="G13" s="196"/>
      <c r="H13" s="196"/>
      <c r="I13" s="196"/>
      <c r="J13" s="196"/>
    </row>
    <row r="14" spans="1:13" ht="15" customHeight="1" x14ac:dyDescent="0.2">
      <c r="A14" s="114">
        <v>3</v>
      </c>
      <c r="B14" s="115" t="s">
        <v>326</v>
      </c>
      <c r="C14" s="196">
        <v>12.208900999999999</v>
      </c>
      <c r="D14" s="196">
        <v>345.26461599999999</v>
      </c>
      <c r="E14" s="196">
        <v>172.63230799999999</v>
      </c>
      <c r="F14" s="196">
        <v>172.63230799999999</v>
      </c>
      <c r="G14" s="196">
        <v>-1.046295</v>
      </c>
      <c r="H14" s="196">
        <v>-57.442746999999997</v>
      </c>
      <c r="I14" s="196">
        <v>0</v>
      </c>
      <c r="J14" s="196">
        <v>0</v>
      </c>
    </row>
    <row r="15" spans="1:13" ht="15" customHeight="1" x14ac:dyDescent="0.2">
      <c r="A15" s="114">
        <v>4</v>
      </c>
      <c r="B15" s="115" t="s">
        <v>327</v>
      </c>
      <c r="C15" s="196"/>
      <c r="D15" s="196"/>
      <c r="E15" s="196"/>
      <c r="F15" s="196"/>
      <c r="G15" s="196"/>
      <c r="H15" s="196"/>
      <c r="I15" s="196"/>
      <c r="J15" s="196"/>
    </row>
    <row r="16" spans="1:13" ht="15" customHeight="1" x14ac:dyDescent="0.2">
      <c r="A16" s="114">
        <v>5</v>
      </c>
      <c r="B16" s="115" t="s">
        <v>328</v>
      </c>
      <c r="C16" s="196">
        <v>4.519393</v>
      </c>
      <c r="D16" s="196">
        <v>46.073799000000001</v>
      </c>
      <c r="E16" s="196">
        <v>8.5536700000000003</v>
      </c>
      <c r="F16" s="196">
        <v>8.5536700000000003</v>
      </c>
      <c r="G16" s="196">
        <v>-8.3200999999999997E-2</v>
      </c>
      <c r="H16" s="196">
        <v>-6.9453889999999996</v>
      </c>
      <c r="I16" s="196">
        <v>30.11167</v>
      </c>
      <c r="J16" s="196">
        <v>30.11167</v>
      </c>
    </row>
    <row r="17" spans="1:10" ht="15" customHeight="1" x14ac:dyDescent="0.2">
      <c r="A17" s="114">
        <v>6</v>
      </c>
      <c r="B17" s="115" t="s">
        <v>329</v>
      </c>
      <c r="C17" s="196">
        <v>11822.851403988399</v>
      </c>
      <c r="D17" s="196">
        <v>15804.654144743999</v>
      </c>
      <c r="E17" s="196">
        <v>9491.599673744</v>
      </c>
      <c r="F17" s="196">
        <v>9491.599673744</v>
      </c>
      <c r="G17" s="196">
        <v>-134.048992</v>
      </c>
      <c r="H17" s="196">
        <v>-1751.0152539999999</v>
      </c>
      <c r="I17" s="196">
        <v>21474.5482574669</v>
      </c>
      <c r="J17" s="196">
        <v>8606.3371482784005</v>
      </c>
    </row>
    <row r="18" spans="1:10" ht="15" customHeight="1" x14ac:dyDescent="0.2">
      <c r="A18" s="114">
        <v>7</v>
      </c>
      <c r="B18" s="115" t="s">
        <v>330</v>
      </c>
      <c r="C18" s="196">
        <v>5109.4246620000004</v>
      </c>
      <c r="D18" s="196">
        <v>5566.964363</v>
      </c>
      <c r="E18" s="196">
        <v>3452.323449</v>
      </c>
      <c r="F18" s="196">
        <v>3452.323449</v>
      </c>
      <c r="G18" s="196">
        <v>-65.825211999999993</v>
      </c>
      <c r="H18" s="196">
        <v>-866.16964199999995</v>
      </c>
      <c r="I18" s="196">
        <v>9252.1064025039996</v>
      </c>
      <c r="J18" s="196">
        <v>3027.7449724123003</v>
      </c>
    </row>
    <row r="19" spans="1:10" ht="15" customHeight="1" x14ac:dyDescent="0.2">
      <c r="A19" s="92">
        <v>8</v>
      </c>
      <c r="B19" s="95" t="s">
        <v>286</v>
      </c>
      <c r="C19" s="196"/>
      <c r="D19" s="196"/>
      <c r="E19" s="196"/>
      <c r="F19" s="196"/>
      <c r="G19" s="196"/>
      <c r="H19" s="196"/>
      <c r="I19" s="196"/>
      <c r="J19" s="196"/>
    </row>
    <row r="20" spans="1:10" ht="15" customHeight="1" x14ac:dyDescent="0.2">
      <c r="A20" s="77">
        <v>9</v>
      </c>
      <c r="B20" s="95" t="s">
        <v>331</v>
      </c>
      <c r="C20" s="196">
        <v>573.27002443000003</v>
      </c>
      <c r="D20" s="196">
        <v>34.599083999999998</v>
      </c>
      <c r="E20" s="196"/>
      <c r="F20" s="196"/>
      <c r="G20" s="196"/>
      <c r="H20" s="196"/>
      <c r="I20" s="196"/>
      <c r="J20" s="196"/>
    </row>
    <row r="21" spans="1:10" ht="15" customHeight="1" x14ac:dyDescent="0.2">
      <c r="A21" s="135">
        <v>10</v>
      </c>
      <c r="B21" s="140" t="s">
        <v>3</v>
      </c>
      <c r="C21" s="193">
        <f>C12+C19+C20</f>
        <v>17522.274384418401</v>
      </c>
      <c r="D21" s="193">
        <f t="shared" ref="D21:J21" si="0">D12+D19+D20</f>
        <v>21797.556006744002</v>
      </c>
      <c r="E21" s="193">
        <f t="shared" si="0"/>
        <v>13125.109100743999</v>
      </c>
      <c r="F21" s="193">
        <f t="shared" si="0"/>
        <v>13125.109100743999</v>
      </c>
      <c r="G21" s="193">
        <f t="shared" si="0"/>
        <v>-201.00370000000001</v>
      </c>
      <c r="H21" s="193">
        <f t="shared" si="0"/>
        <v>-2681.5730319999998</v>
      </c>
      <c r="I21" s="193">
        <f t="shared" si="0"/>
        <v>30756.766329970902</v>
      </c>
      <c r="J21" s="193">
        <f t="shared" si="0"/>
        <v>11664.193790690701</v>
      </c>
    </row>
  </sheetData>
  <mergeCells count="13">
    <mergeCell ref="A7:B11"/>
    <mergeCell ref="C7:C11"/>
    <mergeCell ref="H7:H11"/>
    <mergeCell ref="I4:J6"/>
    <mergeCell ref="G4:H6"/>
    <mergeCell ref="C4:F6"/>
    <mergeCell ref="E8:E11"/>
    <mergeCell ref="F8:F11"/>
    <mergeCell ref="D7:F7"/>
    <mergeCell ref="D10:D11"/>
    <mergeCell ref="J7:J11"/>
    <mergeCell ref="G7:G11"/>
    <mergeCell ref="I10:I11"/>
  </mergeCells>
  <hyperlinks>
    <hyperlink ref="L4" location="Index!A1" display="Index"/>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49"/>
  <sheetViews>
    <sheetView showGridLines="0" workbookViewId="0">
      <selection activeCell="C35" sqref="C35"/>
    </sheetView>
  </sheetViews>
  <sheetFormatPr defaultColWidth="9.140625" defaultRowHeight="12.75" x14ac:dyDescent="0.2"/>
  <cols>
    <col min="1" max="1" width="5" style="15" customWidth="1"/>
    <col min="2" max="2" width="24.42578125" style="15" customWidth="1"/>
    <col min="3" max="14" width="10" style="15" customWidth="1"/>
    <col min="15" max="16" width="8.5703125" style="15" customWidth="1"/>
    <col min="17" max="16384" width="9.140625" style="15"/>
  </cols>
  <sheetData>
    <row r="1" spans="1:18" ht="15" customHeight="1" x14ac:dyDescent="0.2">
      <c r="A1" s="16" t="s">
        <v>362</v>
      </c>
    </row>
    <row r="2" spans="1:18" ht="15" customHeight="1" x14ac:dyDescent="0.2">
      <c r="B2" s="16"/>
      <c r="C2" s="16"/>
    </row>
    <row r="3" spans="1:18" ht="15" customHeight="1" x14ac:dyDescent="0.2">
      <c r="C3" s="21" t="s">
        <v>260</v>
      </c>
      <c r="D3" s="21" t="s">
        <v>261</v>
      </c>
      <c r="E3" s="21" t="s">
        <v>262</v>
      </c>
      <c r="F3" s="21" t="s">
        <v>263</v>
      </c>
      <c r="G3" s="21" t="s">
        <v>264</v>
      </c>
      <c r="H3" s="21" t="s">
        <v>265</v>
      </c>
      <c r="I3" s="21" t="s">
        <v>266</v>
      </c>
      <c r="J3" s="21" t="s">
        <v>281</v>
      </c>
      <c r="K3" s="21" t="s">
        <v>282</v>
      </c>
      <c r="L3" s="21" t="s">
        <v>276</v>
      </c>
      <c r="M3" s="21" t="s">
        <v>283</v>
      </c>
      <c r="N3" s="21" t="s">
        <v>284</v>
      </c>
    </row>
    <row r="4" spans="1:18" s="113" customFormat="1" ht="16.5" customHeight="1" x14ac:dyDescent="0.25">
      <c r="A4" s="143"/>
      <c r="B4" s="143"/>
      <c r="C4" s="159"/>
      <c r="D4" s="245" t="s">
        <v>313</v>
      </c>
      <c r="E4" s="245"/>
      <c r="F4" s="245"/>
      <c r="G4" s="245"/>
      <c r="H4" s="245"/>
      <c r="I4" s="245"/>
      <c r="J4" s="245"/>
      <c r="K4" s="245"/>
      <c r="L4" s="245"/>
      <c r="M4" s="245"/>
      <c r="N4" s="245"/>
      <c r="P4" s="80" t="s">
        <v>184</v>
      </c>
    </row>
    <row r="5" spans="1:18" s="113" customFormat="1" ht="21" customHeight="1" x14ac:dyDescent="0.25">
      <c r="A5" s="143"/>
      <c r="B5" s="143"/>
      <c r="C5" s="263" t="s">
        <v>314</v>
      </c>
      <c r="D5" s="264"/>
      <c r="E5" s="264"/>
      <c r="F5" s="276" t="s">
        <v>315</v>
      </c>
      <c r="G5" s="277"/>
      <c r="H5" s="277"/>
      <c r="I5" s="277"/>
      <c r="J5" s="277"/>
      <c r="K5" s="277"/>
      <c r="L5" s="277"/>
      <c r="M5" s="277"/>
      <c r="N5" s="277"/>
      <c r="P5" s="94"/>
    </row>
    <row r="6" spans="1:18" ht="15" customHeight="1" x14ac:dyDescent="0.2">
      <c r="A6" s="149"/>
      <c r="B6" s="149"/>
      <c r="C6" s="151"/>
      <c r="D6" s="260" t="s">
        <v>317</v>
      </c>
      <c r="E6" s="266" t="s">
        <v>316</v>
      </c>
      <c r="F6" s="160"/>
      <c r="G6" s="260" t="s">
        <v>318</v>
      </c>
      <c r="H6" s="260" t="s">
        <v>319</v>
      </c>
      <c r="I6" s="260" t="s">
        <v>320</v>
      </c>
      <c r="J6" s="260" t="s">
        <v>321</v>
      </c>
      <c r="K6" s="260" t="s">
        <v>322</v>
      </c>
      <c r="L6" s="260" t="s">
        <v>323</v>
      </c>
      <c r="M6" s="260" t="s">
        <v>324</v>
      </c>
      <c r="N6" s="273" t="s">
        <v>199</v>
      </c>
      <c r="P6" s="94"/>
    </row>
    <row r="7" spans="1:18" ht="15" customHeight="1" x14ac:dyDescent="0.2">
      <c r="A7" s="149"/>
      <c r="B7" s="149"/>
      <c r="C7" s="151"/>
      <c r="D7" s="261"/>
      <c r="E7" s="269"/>
      <c r="F7" s="160"/>
      <c r="G7" s="261"/>
      <c r="H7" s="261"/>
      <c r="I7" s="261"/>
      <c r="J7" s="261"/>
      <c r="K7" s="261"/>
      <c r="L7" s="261"/>
      <c r="M7" s="261"/>
      <c r="N7" s="274"/>
      <c r="P7" s="94"/>
    </row>
    <row r="8" spans="1:18" ht="15" customHeight="1" x14ac:dyDescent="0.2">
      <c r="A8" s="149"/>
      <c r="B8" s="149"/>
      <c r="C8" s="151"/>
      <c r="D8" s="261"/>
      <c r="E8" s="269"/>
      <c r="F8" s="160"/>
      <c r="G8" s="261"/>
      <c r="H8" s="261"/>
      <c r="I8" s="261"/>
      <c r="J8" s="261"/>
      <c r="K8" s="261"/>
      <c r="L8" s="261"/>
      <c r="M8" s="261"/>
      <c r="N8" s="274"/>
      <c r="P8" s="94"/>
    </row>
    <row r="9" spans="1:18" ht="15" customHeight="1" x14ac:dyDescent="0.2">
      <c r="A9" s="149"/>
      <c r="B9" s="149"/>
      <c r="C9" s="151"/>
      <c r="D9" s="261"/>
      <c r="E9" s="269"/>
      <c r="F9" s="152"/>
      <c r="G9" s="261"/>
      <c r="H9" s="261"/>
      <c r="I9" s="261"/>
      <c r="J9" s="261"/>
      <c r="K9" s="261"/>
      <c r="L9" s="261"/>
      <c r="M9" s="261"/>
      <c r="N9" s="274"/>
      <c r="P9" s="94"/>
    </row>
    <row r="10" spans="1:18" ht="15" customHeight="1" x14ac:dyDescent="0.2">
      <c r="A10" s="149"/>
      <c r="B10" s="149"/>
      <c r="C10" s="151"/>
      <c r="D10" s="261"/>
      <c r="E10" s="269"/>
      <c r="F10" s="152"/>
      <c r="G10" s="261"/>
      <c r="H10" s="261"/>
      <c r="I10" s="261"/>
      <c r="J10" s="261"/>
      <c r="K10" s="261"/>
      <c r="L10" s="261"/>
      <c r="M10" s="261"/>
      <c r="N10" s="274"/>
      <c r="P10" s="94"/>
    </row>
    <row r="11" spans="1:18" ht="15" customHeight="1" x14ac:dyDescent="0.2">
      <c r="A11" s="149"/>
      <c r="B11" s="149"/>
      <c r="C11" s="151"/>
      <c r="D11" s="261"/>
      <c r="E11" s="269"/>
      <c r="F11" s="152"/>
      <c r="G11" s="261"/>
      <c r="H11" s="261"/>
      <c r="I11" s="261"/>
      <c r="J11" s="261"/>
      <c r="K11" s="261"/>
      <c r="L11" s="261"/>
      <c r="M11" s="261"/>
      <c r="N11" s="274"/>
      <c r="P11" s="94"/>
    </row>
    <row r="12" spans="1:18" ht="15" customHeight="1" x14ac:dyDescent="0.2">
      <c r="A12" s="149"/>
      <c r="B12" s="149"/>
      <c r="C12" s="151"/>
      <c r="D12" s="261"/>
      <c r="E12" s="269"/>
      <c r="F12" s="152"/>
      <c r="G12" s="261"/>
      <c r="H12" s="261"/>
      <c r="I12" s="261"/>
      <c r="J12" s="261"/>
      <c r="K12" s="261"/>
      <c r="L12" s="261"/>
      <c r="M12" s="261"/>
      <c r="N12" s="274"/>
      <c r="P12" s="74"/>
    </row>
    <row r="13" spans="1:18" ht="15" customHeight="1" x14ac:dyDescent="0.2">
      <c r="A13" s="144" t="s">
        <v>374</v>
      </c>
      <c r="B13" s="144"/>
      <c r="C13" s="154"/>
      <c r="D13" s="262"/>
      <c r="E13" s="270"/>
      <c r="F13" s="161"/>
      <c r="G13" s="262"/>
      <c r="H13" s="262"/>
      <c r="I13" s="262"/>
      <c r="J13" s="262"/>
      <c r="K13" s="262"/>
      <c r="L13" s="262"/>
      <c r="M13" s="262"/>
      <c r="N13" s="275"/>
    </row>
    <row r="14" spans="1:18" ht="15" customHeight="1" x14ac:dyDescent="0.2">
      <c r="A14" s="92">
        <v>1</v>
      </c>
      <c r="B14" s="313" t="s">
        <v>197</v>
      </c>
      <c r="C14" s="311">
        <f>'[1]EU CQ3'!C14/1000000</f>
        <v>897576.66019182792</v>
      </c>
      <c r="D14" s="311">
        <f>'[1]EU CQ3'!D14/1000000</f>
        <v>891953.93058744434</v>
      </c>
      <c r="E14" s="311">
        <f>'[1]EU CQ3'!E14/1000000</f>
        <v>5622.7296043836004</v>
      </c>
      <c r="F14" s="311">
        <f>'[1]EU CQ3'!F14/1000000</f>
        <v>28237.771050867599</v>
      </c>
      <c r="G14" s="311">
        <f>'[1]EU CQ3'!G14/1000000</f>
        <v>12900.770763729201</v>
      </c>
      <c r="H14" s="311">
        <f>'[1]EU CQ3'!H14/1000000</f>
        <v>5817.2403509111991</v>
      </c>
      <c r="I14" s="311">
        <f>'[1]EU CQ3'!I14/1000000</f>
        <v>4167.9210850815998</v>
      </c>
      <c r="J14" s="311">
        <f>'[1]EU CQ3'!J14/1000000</f>
        <v>2848.2570811455998</v>
      </c>
      <c r="K14" s="311">
        <f>'[1]EU CQ3'!K14/1000000</f>
        <v>1705.9041406071999</v>
      </c>
      <c r="L14" s="311">
        <f>'[1]EU CQ3'!L14/1000000</f>
        <v>165.93195339280001</v>
      </c>
      <c r="M14" s="311">
        <f>'[1]EU CQ3'!M14/1000000</f>
        <v>631.745676</v>
      </c>
      <c r="N14" s="311">
        <f>'[1]EU CQ3'!N14/1000000</f>
        <v>15337.000287138409</v>
      </c>
      <c r="R14" s="19"/>
    </row>
    <row r="15" spans="1:18" ht="15" customHeight="1" x14ac:dyDescent="0.2">
      <c r="A15" s="114">
        <v>2</v>
      </c>
      <c r="B15" s="115" t="s">
        <v>325</v>
      </c>
      <c r="C15" s="19">
        <f>'[1]EU CQ3'!C15/1000000</f>
        <v>99515.452940820003</v>
      </c>
      <c r="D15" s="19">
        <f>'[1]EU CQ3'!D15/1000000</f>
        <v>99515.452940820003</v>
      </c>
      <c r="E15" s="19">
        <f>'[1]EU CQ3'!E15/1000000</f>
        <v>0</v>
      </c>
      <c r="F15" s="19">
        <f>'[1]EU CQ3'!F15/1000000</f>
        <v>0</v>
      </c>
      <c r="G15" s="19">
        <f>'[1]EU CQ3'!G15/1000000</f>
        <v>0</v>
      </c>
      <c r="H15" s="19">
        <f>'[1]EU CQ3'!H15/1000000</f>
        <v>0</v>
      </c>
      <c r="I15" s="19">
        <f>'[1]EU CQ3'!I15/1000000</f>
        <v>0</v>
      </c>
      <c r="J15" s="19">
        <f>'[1]EU CQ3'!J15/1000000</f>
        <v>0</v>
      </c>
      <c r="K15" s="19">
        <f>'[1]EU CQ3'!K15/1000000</f>
        <v>0</v>
      </c>
      <c r="L15" s="19">
        <f>'[1]EU CQ3'!L15/1000000</f>
        <v>0</v>
      </c>
      <c r="M15" s="19">
        <f>'[1]EU CQ3'!M15/1000000</f>
        <v>0</v>
      </c>
      <c r="N15" s="19">
        <f>'[1]EU CQ3'!N15/1000000</f>
        <v>0</v>
      </c>
      <c r="O15" s="17"/>
      <c r="R15" s="19"/>
    </row>
    <row r="16" spans="1:18" ht="15" customHeight="1" x14ac:dyDescent="0.2">
      <c r="A16" s="114">
        <v>3</v>
      </c>
      <c r="B16" s="115" t="s">
        <v>326</v>
      </c>
      <c r="C16" s="19">
        <f>'[1]EU CQ3'!C16/1000000</f>
        <v>3652.9311397347983</v>
      </c>
      <c r="D16" s="19">
        <f>'[1]EU CQ3'!D16/1000000</f>
        <v>3652.9311397347983</v>
      </c>
      <c r="E16" s="19">
        <f>'[1]EU CQ3'!E16/1000000</f>
        <v>0</v>
      </c>
      <c r="F16" s="19">
        <f>'[1]EU CQ3'!F16/1000000</f>
        <v>195.32012900000001</v>
      </c>
      <c r="G16" s="19">
        <f>'[1]EU CQ3'!G16/1000000</f>
        <v>22.687821</v>
      </c>
      <c r="H16" s="19">
        <f>'[1]EU CQ3'!H16/1000000</f>
        <v>0</v>
      </c>
      <c r="I16" s="19">
        <f>'[1]EU CQ3'!I16/1000000</f>
        <v>0</v>
      </c>
      <c r="J16" s="19">
        <f>'[1]EU CQ3'!J16/1000000</f>
        <v>25.484907</v>
      </c>
      <c r="K16" s="19">
        <f>'[1]EU CQ3'!K16/1000000</f>
        <v>147.147401</v>
      </c>
      <c r="L16" s="19">
        <f>'[1]EU CQ3'!L16/1000000</f>
        <v>0</v>
      </c>
      <c r="M16" s="19">
        <f>'[1]EU CQ3'!M16/1000000</f>
        <v>0</v>
      </c>
      <c r="N16" s="19">
        <f>'[1]EU CQ3'!N16/1000000</f>
        <v>172.63230799999999</v>
      </c>
      <c r="O16" s="17"/>
    </row>
    <row r="17" spans="1:15" ht="15" customHeight="1" x14ac:dyDescent="0.2">
      <c r="A17" s="114">
        <v>4</v>
      </c>
      <c r="B17" s="115" t="s">
        <v>327</v>
      </c>
      <c r="C17" s="19">
        <f>'[1]EU CQ3'!C17/1000000</f>
        <v>33704.330837419999</v>
      </c>
      <c r="D17" s="19">
        <f>'[1]EU CQ3'!D17/1000000</f>
        <v>33704.330837419999</v>
      </c>
      <c r="E17" s="19">
        <f>'[1]EU CQ3'!E17/1000000</f>
        <v>0</v>
      </c>
      <c r="F17" s="19">
        <f>'[1]EU CQ3'!F17/1000000</f>
        <v>0</v>
      </c>
      <c r="G17" s="19">
        <f>'[1]EU CQ3'!G17/1000000</f>
        <v>0</v>
      </c>
      <c r="H17" s="19">
        <f>'[1]EU CQ3'!H17/1000000</f>
        <v>0</v>
      </c>
      <c r="I17" s="19">
        <f>'[1]EU CQ3'!I17/1000000</f>
        <v>0</v>
      </c>
      <c r="J17" s="19">
        <f>'[1]EU CQ3'!J17/1000000</f>
        <v>0</v>
      </c>
      <c r="K17" s="19">
        <f>'[1]EU CQ3'!K17/1000000</f>
        <v>0</v>
      </c>
      <c r="L17" s="19">
        <f>'[1]EU CQ3'!L17/1000000</f>
        <v>0</v>
      </c>
      <c r="M17" s="19">
        <f>'[1]EU CQ3'!M17/1000000</f>
        <v>0</v>
      </c>
      <c r="N17" s="19">
        <f>'[1]EU CQ3'!N17/1000000</f>
        <v>0</v>
      </c>
      <c r="O17" s="17"/>
    </row>
    <row r="18" spans="1:15" ht="15" customHeight="1" x14ac:dyDescent="0.2">
      <c r="A18" s="114">
        <v>5</v>
      </c>
      <c r="B18" s="115" t="s">
        <v>328</v>
      </c>
      <c r="C18" s="19">
        <f>'[1]EU CQ3'!C18/1000000</f>
        <v>34922.489955197205</v>
      </c>
      <c r="D18" s="19">
        <f>'[1]EU CQ3'!D18/1000000</f>
        <v>34691.938136320008</v>
      </c>
      <c r="E18" s="19">
        <f>'[1]EU CQ3'!E18/1000000</f>
        <v>230.55181887720002</v>
      </c>
      <c r="F18" s="19">
        <f>'[1]EU CQ3'!F18/1000000</f>
        <v>875.97710400000005</v>
      </c>
      <c r="G18" s="19">
        <f>'[1]EU CQ3'!G18/1000000</f>
        <v>604.15171899999996</v>
      </c>
      <c r="H18" s="19">
        <f>'[1]EU CQ3'!H18/1000000</f>
        <v>2.8579999999999999E-3</v>
      </c>
      <c r="I18" s="19">
        <f>'[1]EU CQ3'!I18/1000000</f>
        <v>39.114603000000002</v>
      </c>
      <c r="J18" s="19">
        <f>'[1]EU CQ3'!J18/1000000</f>
        <v>48.300338000000004</v>
      </c>
      <c r="K18" s="19">
        <f>'[1]EU CQ3'!K18/1000000</f>
        <v>46.417231999999998</v>
      </c>
      <c r="L18" s="19">
        <f>'[1]EU CQ3'!L18/1000000</f>
        <v>0</v>
      </c>
      <c r="M18" s="19">
        <f>'[1]EU CQ3'!M18/1000000</f>
        <v>137.990354</v>
      </c>
      <c r="N18" s="19">
        <f>'[1]EU CQ3'!N18/1000000</f>
        <v>271.82538499999998</v>
      </c>
      <c r="O18" s="17"/>
    </row>
    <row r="19" spans="1:15" ht="15" customHeight="1" x14ac:dyDescent="0.2">
      <c r="A19" s="114">
        <v>6</v>
      </c>
      <c r="B19" s="115" t="s">
        <v>329</v>
      </c>
      <c r="C19" s="19">
        <f>'[1]EU CQ3'!C19/1000000</f>
        <v>342228.76631790557</v>
      </c>
      <c r="D19" s="19">
        <f>'[1]EU CQ3'!D19/1000000</f>
        <v>339653.97825112118</v>
      </c>
      <c r="E19" s="19">
        <f>'[1]EU CQ3'!E19/1000000</f>
        <v>2574.7880667844001</v>
      </c>
      <c r="F19" s="19">
        <f>'[1]EU CQ3'!F19/1000000</f>
        <v>18538.827871180001</v>
      </c>
      <c r="G19" s="19">
        <f>'[1]EU CQ3'!G19/1000000</f>
        <v>7514.4949007596006</v>
      </c>
      <c r="H19" s="19">
        <f>'[1]EU CQ3'!H19/1000000</f>
        <v>4766.3566383307998</v>
      </c>
      <c r="I19" s="19">
        <f>'[1]EU CQ3'!I19/1000000</f>
        <v>2785.3011456356003</v>
      </c>
      <c r="J19" s="19">
        <f>'[1]EU CQ3'!J19/1000000</f>
        <v>2128.4120011627997</v>
      </c>
      <c r="K19" s="19">
        <f>'[1]EU CQ3'!K19/1000000</f>
        <v>1202.0479192911998</v>
      </c>
      <c r="L19" s="19">
        <f>'[1]EU CQ3'!L19/1000000</f>
        <v>0.101551</v>
      </c>
      <c r="M19" s="19">
        <f>'[1]EU CQ3'!M19/1000000</f>
        <v>142.11371500000001</v>
      </c>
      <c r="N19" s="19">
        <f>'[1]EU CQ3'!N19/1000000</f>
        <v>11024.332970420406</v>
      </c>
    </row>
    <row r="20" spans="1:15" ht="15" customHeight="1" x14ac:dyDescent="0.2">
      <c r="A20" s="114">
        <v>7</v>
      </c>
      <c r="B20" s="115" t="s">
        <v>332</v>
      </c>
      <c r="C20" s="19">
        <f>'[1]EU CQ3'!C20/1000000</f>
        <v>164575.63730862056</v>
      </c>
      <c r="D20" s="19">
        <f>'[1]EU CQ3'!D20/1000000</f>
        <v>162000.87552978893</v>
      </c>
      <c r="E20" s="19">
        <f>'[1]EU CQ3'!E20/1000000</f>
        <v>2574.7617788316002</v>
      </c>
      <c r="F20" s="19">
        <f>'[1]EU CQ3'!F20/1000000</f>
        <v>16415.388715112804</v>
      </c>
      <c r="G20" s="19">
        <f>'[1]EU CQ3'!G20/1000000</f>
        <v>6511.4374407452015</v>
      </c>
      <c r="H20" s="19">
        <f>'[1]EU CQ3'!H20/1000000</f>
        <v>4766.3267469420034</v>
      </c>
      <c r="I20" s="19">
        <f>'[1]EU CQ3'!I20/1000000</f>
        <v>2771.8579909608002</v>
      </c>
      <c r="J20" s="19">
        <f>'[1]EU CQ3'!J20/1000000</f>
        <v>1021.5033511736</v>
      </c>
      <c r="K20" s="19">
        <f>'[1]EU CQ3'!K20/1000000</f>
        <v>1202.0479192911998</v>
      </c>
      <c r="L20" s="19">
        <f>'[1]EU CQ3'!L20/1000000</f>
        <v>0.101551</v>
      </c>
      <c r="M20" s="19">
        <f>'[1]EU CQ3'!M20/1000000</f>
        <v>142.11371500000001</v>
      </c>
      <c r="N20" s="19">
        <f>'[1]EU CQ3'!N20/1000000</f>
        <v>9903.9512743675987</v>
      </c>
      <c r="O20" s="17"/>
    </row>
    <row r="21" spans="1:15" ht="15" customHeight="1" x14ac:dyDescent="0.2">
      <c r="A21" s="114">
        <v>8</v>
      </c>
      <c r="B21" s="115" t="s">
        <v>330</v>
      </c>
      <c r="C21" s="19">
        <f>'[1]EU CQ3'!C21/1000000</f>
        <v>383552.68900075031</v>
      </c>
      <c r="D21" s="19">
        <f>'[1]EU CQ3'!D21/1000000</f>
        <v>380735.29928202834</v>
      </c>
      <c r="E21" s="19">
        <f>'[1]EU CQ3'!E21/1000000</f>
        <v>2817.389718722</v>
      </c>
      <c r="F21" s="19">
        <f>'[1]EU CQ3'!F21/1000000</f>
        <v>8627.6459466875986</v>
      </c>
      <c r="G21" s="19">
        <f>'[1]EU CQ3'!G21/1000000</f>
        <v>4759.4363229696</v>
      </c>
      <c r="H21" s="19">
        <f>'[1]EU CQ3'!H21/1000000</f>
        <v>1050.8808545804</v>
      </c>
      <c r="I21" s="19">
        <f>'[1]EU CQ3'!I21/1000000</f>
        <v>1343.5053364459998</v>
      </c>
      <c r="J21" s="19">
        <f>'[1]EU CQ3'!J21/1000000</f>
        <v>646.0598349828</v>
      </c>
      <c r="K21" s="19">
        <f>'[1]EU CQ3'!K21/1000000</f>
        <v>310.291588316</v>
      </c>
      <c r="L21" s="19">
        <f>'[1]EU CQ3'!L21/1000000</f>
        <v>165.83040239280001</v>
      </c>
      <c r="M21" s="19">
        <f>'[1]EU CQ3'!M21/1000000</f>
        <v>351.64160700000002</v>
      </c>
      <c r="N21" s="19">
        <f>'[1]EU CQ3'!N21/1000000</f>
        <v>3868.2096237180012</v>
      </c>
    </row>
    <row r="22" spans="1:15" ht="15" customHeight="1" x14ac:dyDescent="0.2">
      <c r="A22" s="92">
        <v>9</v>
      </c>
      <c r="B22" s="313" t="s">
        <v>286</v>
      </c>
      <c r="C22" s="311">
        <f>'[1]EU CQ3'!C22/1000000</f>
        <v>158604.20660524999</v>
      </c>
      <c r="D22" s="311">
        <f>'[1]EU CQ3'!D22/1000000</f>
        <v>158604.20660524999</v>
      </c>
      <c r="E22" s="311">
        <f>'[1]EU CQ3'!E22/1000000</f>
        <v>0</v>
      </c>
      <c r="F22" s="311">
        <f>'[1]EU CQ3'!F22/1000000</f>
        <v>0</v>
      </c>
      <c r="G22" s="311">
        <f>'[1]EU CQ3'!G22/1000000</f>
        <v>0</v>
      </c>
      <c r="H22" s="311">
        <f>'[1]EU CQ3'!H22/1000000</f>
        <v>0</v>
      </c>
      <c r="I22" s="311">
        <f>'[1]EU CQ3'!I22/1000000</f>
        <v>0</v>
      </c>
      <c r="J22" s="311">
        <f>'[1]EU CQ3'!J22/1000000</f>
        <v>0</v>
      </c>
      <c r="K22" s="311">
        <f>'[1]EU CQ3'!K22/1000000</f>
        <v>0</v>
      </c>
      <c r="L22" s="311">
        <f>'[1]EU CQ3'!L22/1000000</f>
        <v>0</v>
      </c>
      <c r="M22" s="311">
        <f>'[1]EU CQ3'!M22/1000000</f>
        <v>0</v>
      </c>
      <c r="N22" s="311">
        <f>'[1]EU CQ3'!N22/1000000</f>
        <v>0</v>
      </c>
    </row>
    <row r="23" spans="1:15" ht="15" customHeight="1" x14ac:dyDescent="0.2">
      <c r="A23" s="114">
        <v>10</v>
      </c>
      <c r="B23" s="115" t="s">
        <v>325</v>
      </c>
      <c r="C23" s="19">
        <f>'[1]EU CQ3'!C23/1000000</f>
        <v>482.73083400000002</v>
      </c>
      <c r="D23" s="19">
        <f>'[1]EU CQ3'!D23/1000000</f>
        <v>482.73083400000002</v>
      </c>
      <c r="E23" s="19"/>
      <c r="F23" s="19"/>
      <c r="G23" s="19"/>
      <c r="H23" s="19"/>
      <c r="I23" s="19"/>
      <c r="J23" s="19"/>
      <c r="K23" s="19"/>
      <c r="L23" s="19"/>
      <c r="M23" s="19"/>
      <c r="N23" s="19"/>
      <c r="O23" s="17"/>
    </row>
    <row r="24" spans="1:15" ht="15" customHeight="1" x14ac:dyDescent="0.2">
      <c r="A24" s="114">
        <v>11</v>
      </c>
      <c r="B24" s="115" t="s">
        <v>326</v>
      </c>
      <c r="C24" s="19">
        <f>'[1]EU CQ3'!C24/1000000</f>
        <v>126266.02118555999</v>
      </c>
      <c r="D24" s="19">
        <f>'[1]EU CQ3'!D24/1000000</f>
        <v>126266.02118555999</v>
      </c>
      <c r="E24" s="19"/>
      <c r="F24" s="19"/>
      <c r="G24" s="19"/>
      <c r="H24" s="19"/>
      <c r="I24" s="19"/>
      <c r="J24" s="19"/>
      <c r="K24" s="19"/>
      <c r="L24" s="19"/>
      <c r="M24" s="19"/>
      <c r="N24" s="19"/>
      <c r="O24" s="17"/>
    </row>
    <row r="25" spans="1:15" ht="15" customHeight="1" x14ac:dyDescent="0.2">
      <c r="A25" s="114">
        <v>12</v>
      </c>
      <c r="B25" s="115" t="s">
        <v>327</v>
      </c>
      <c r="C25" s="19">
        <f>'[1]EU CQ3'!C25/1000000</f>
        <v>21207.797753900002</v>
      </c>
      <c r="D25" s="19">
        <f>'[1]EU CQ3'!D25/1000000</f>
        <v>21207.797753900002</v>
      </c>
      <c r="E25" s="19"/>
      <c r="F25" s="19"/>
      <c r="G25" s="19"/>
      <c r="H25" s="19"/>
      <c r="I25" s="19"/>
      <c r="J25" s="19"/>
      <c r="K25" s="19"/>
      <c r="L25" s="19"/>
      <c r="M25" s="19"/>
      <c r="N25" s="19"/>
      <c r="O25" s="17"/>
    </row>
    <row r="26" spans="1:15" ht="15" customHeight="1" x14ac:dyDescent="0.2">
      <c r="A26" s="114">
        <v>13</v>
      </c>
      <c r="B26" s="115" t="s">
        <v>328</v>
      </c>
      <c r="C26" s="19">
        <f>'[1]EU CQ3'!C26/1000000</f>
        <v>29.039058000000001</v>
      </c>
      <c r="D26" s="19">
        <f>'[1]EU CQ3'!D26/1000000</f>
        <v>29.039058000000001</v>
      </c>
      <c r="E26" s="19"/>
      <c r="F26" s="19"/>
      <c r="G26" s="19"/>
      <c r="H26" s="19"/>
      <c r="I26" s="19"/>
      <c r="J26" s="19"/>
      <c r="K26" s="19"/>
      <c r="L26" s="19"/>
      <c r="M26" s="19"/>
      <c r="N26" s="19"/>
    </row>
    <row r="27" spans="1:15" ht="15" customHeight="1" x14ac:dyDescent="0.2">
      <c r="A27" s="114">
        <v>14</v>
      </c>
      <c r="B27" s="115" t="s">
        <v>329</v>
      </c>
      <c r="C27" s="19">
        <f>'[1]EU CQ3'!C27/1000000</f>
        <v>10618.617773790002</v>
      </c>
      <c r="D27" s="19">
        <f>'[1]EU CQ3'!D27/1000000</f>
        <v>10618.617773790002</v>
      </c>
      <c r="E27" s="19"/>
      <c r="F27" s="19"/>
      <c r="G27" s="19"/>
      <c r="H27" s="19"/>
      <c r="I27" s="19"/>
      <c r="J27" s="19"/>
      <c r="K27" s="19"/>
      <c r="L27" s="19"/>
      <c r="M27" s="19"/>
      <c r="N27" s="19"/>
    </row>
    <row r="28" spans="1:15" ht="15" customHeight="1" x14ac:dyDescent="0.2">
      <c r="A28" s="92">
        <v>15</v>
      </c>
      <c r="B28" s="313" t="s">
        <v>196</v>
      </c>
      <c r="C28" s="311">
        <f>'[1]EU CQ3'!C28/1000000</f>
        <v>127300.5412784951</v>
      </c>
      <c r="D28" s="312"/>
      <c r="E28" s="312"/>
      <c r="F28" s="311">
        <f>'[1]EU CQ3'!F28/1000000</f>
        <v>2104.8032286080002</v>
      </c>
      <c r="G28" s="312"/>
      <c r="H28" s="312"/>
      <c r="I28" s="312"/>
      <c r="J28" s="312"/>
      <c r="K28" s="312"/>
      <c r="L28" s="312"/>
      <c r="M28" s="312"/>
      <c r="N28" s="16"/>
    </row>
    <row r="29" spans="1:15" ht="15" customHeight="1" x14ac:dyDescent="0.2">
      <c r="A29" s="114">
        <v>16</v>
      </c>
      <c r="B29" s="115" t="s">
        <v>325</v>
      </c>
      <c r="C29" s="19">
        <f>'[1]EU CQ3'!C29/1000000</f>
        <v>0</v>
      </c>
      <c r="D29" s="202"/>
      <c r="E29" s="202"/>
      <c r="F29" s="19">
        <f>'[1]EU CQ3'!F29/1000000</f>
        <v>0</v>
      </c>
      <c r="G29" s="202"/>
      <c r="H29" s="202"/>
      <c r="I29" s="202"/>
      <c r="J29" s="202"/>
      <c r="K29" s="202"/>
      <c r="L29" s="202"/>
      <c r="M29" s="202"/>
    </row>
    <row r="30" spans="1:15" ht="15" customHeight="1" x14ac:dyDescent="0.2">
      <c r="A30" s="114">
        <v>17</v>
      </c>
      <c r="B30" s="115" t="s">
        <v>326</v>
      </c>
      <c r="C30" s="19">
        <f>'[1]EU CQ3'!C30/1000000</f>
        <v>3980.3124349999998</v>
      </c>
      <c r="D30" s="202"/>
      <c r="E30" s="202"/>
      <c r="F30" s="19">
        <f>'[1]EU CQ3'!F30/1000000</f>
        <v>0</v>
      </c>
      <c r="G30" s="202"/>
      <c r="H30" s="202"/>
      <c r="I30" s="202"/>
      <c r="J30" s="202"/>
      <c r="K30" s="202"/>
      <c r="L30" s="202"/>
      <c r="M30" s="202"/>
    </row>
    <row r="31" spans="1:15" ht="15" customHeight="1" x14ac:dyDescent="0.2">
      <c r="A31" s="118">
        <v>18</v>
      </c>
      <c r="B31" s="115" t="s">
        <v>327</v>
      </c>
      <c r="C31" s="19">
        <f>'[1]EU CQ3'!C31/1000000</f>
        <v>0</v>
      </c>
      <c r="D31" s="202"/>
      <c r="E31" s="202"/>
      <c r="F31" s="19">
        <f>'[1]EU CQ3'!F31/1000000</f>
        <v>0</v>
      </c>
      <c r="G31" s="202"/>
      <c r="H31" s="202"/>
      <c r="I31" s="202"/>
      <c r="J31" s="202"/>
      <c r="K31" s="202"/>
      <c r="L31" s="202"/>
      <c r="M31" s="202"/>
    </row>
    <row r="32" spans="1:15" ht="15" customHeight="1" x14ac:dyDescent="0.2">
      <c r="A32" s="116">
        <v>19</v>
      </c>
      <c r="B32" s="115" t="s">
        <v>328</v>
      </c>
      <c r="C32" s="19">
        <f>'[1]EU CQ3'!C32/1000000</f>
        <v>5796.7678589999996</v>
      </c>
      <c r="D32" s="202"/>
      <c r="E32" s="202"/>
      <c r="F32" s="19">
        <f>'[1]EU CQ3'!F32/1000000</f>
        <v>0</v>
      </c>
      <c r="G32" s="202"/>
      <c r="H32" s="202"/>
      <c r="I32" s="202"/>
      <c r="J32" s="202"/>
      <c r="K32" s="202"/>
      <c r="L32" s="202"/>
      <c r="M32" s="202"/>
    </row>
    <row r="33" spans="1:14" ht="15" customHeight="1" x14ac:dyDescent="0.2">
      <c r="A33" s="116">
        <v>20</v>
      </c>
      <c r="B33" s="117" t="s">
        <v>329</v>
      </c>
      <c r="C33" s="19">
        <f>'[1]EU CQ3'!C33/1000000</f>
        <v>72529.233176709109</v>
      </c>
      <c r="D33" s="202"/>
      <c r="E33" s="202"/>
      <c r="F33" s="19">
        <f>'[1]EU CQ3'!F33/1000000</f>
        <v>1874.1791012680001</v>
      </c>
      <c r="G33" s="202"/>
      <c r="H33" s="202"/>
      <c r="I33" s="202"/>
      <c r="J33" s="202"/>
      <c r="K33" s="202"/>
      <c r="L33" s="202"/>
      <c r="M33" s="202"/>
    </row>
    <row r="34" spans="1:14" ht="15" customHeight="1" x14ac:dyDescent="0.2">
      <c r="A34" s="116">
        <v>21</v>
      </c>
      <c r="B34" s="115" t="s">
        <v>333</v>
      </c>
      <c r="C34" s="19">
        <f>'[1]EU CQ3'!C34/1000000</f>
        <v>44994.227807785996</v>
      </c>
      <c r="D34" s="202"/>
      <c r="E34" s="202"/>
      <c r="F34" s="19">
        <f>'[1]EU CQ3'!F34/1000000</f>
        <v>230.62412734</v>
      </c>
      <c r="G34" s="202"/>
      <c r="H34" s="202"/>
      <c r="I34" s="202"/>
      <c r="J34" s="202"/>
      <c r="K34" s="202"/>
      <c r="L34" s="202"/>
      <c r="M34" s="202"/>
    </row>
    <row r="35" spans="1:14" ht="15" customHeight="1" x14ac:dyDescent="0.2">
      <c r="A35" s="122">
        <v>22</v>
      </c>
      <c r="B35" s="120" t="s">
        <v>3</v>
      </c>
      <c r="C35" s="124">
        <f>C28+C22+C14</f>
        <v>1183481.4080755729</v>
      </c>
      <c r="D35" s="124">
        <f t="shared" ref="D35:N35" si="0">D28+D22+D14</f>
        <v>1050558.1371926942</v>
      </c>
      <c r="E35" s="124">
        <f t="shared" si="0"/>
        <v>5622.7296043836004</v>
      </c>
      <c r="F35" s="124">
        <f t="shared" si="0"/>
        <v>30342.574279475601</v>
      </c>
      <c r="G35" s="124">
        <f t="shared" si="0"/>
        <v>12900.770763729201</v>
      </c>
      <c r="H35" s="124">
        <f t="shared" si="0"/>
        <v>5817.2403509111991</v>
      </c>
      <c r="I35" s="124">
        <f t="shared" si="0"/>
        <v>4167.9210850815998</v>
      </c>
      <c r="J35" s="124">
        <f t="shared" si="0"/>
        <v>2848.2570811455998</v>
      </c>
      <c r="K35" s="124">
        <f t="shared" si="0"/>
        <v>1705.9041406071999</v>
      </c>
      <c r="L35" s="124">
        <f t="shared" si="0"/>
        <v>165.93195339280001</v>
      </c>
      <c r="M35" s="124">
        <f t="shared" si="0"/>
        <v>631.745676</v>
      </c>
      <c r="N35" s="124">
        <f t="shared" si="0"/>
        <v>15337.000287138409</v>
      </c>
    </row>
    <row r="36" spans="1:14" ht="15" customHeight="1" x14ac:dyDescent="0.2"/>
    <row r="37" spans="1:14" ht="15" customHeight="1" x14ac:dyDescent="0.2"/>
    <row r="38" spans="1:14" ht="15" customHeight="1" x14ac:dyDescent="0.2"/>
    <row r="39" spans="1:14" ht="15" customHeight="1" x14ac:dyDescent="0.2"/>
    <row r="40" spans="1:14" ht="15" customHeight="1" x14ac:dyDescent="0.2"/>
    <row r="41" spans="1:14" ht="15" customHeight="1" x14ac:dyDescent="0.2"/>
    <row r="42" spans="1:14" ht="15" customHeight="1" x14ac:dyDescent="0.2"/>
    <row r="43" spans="1:14" ht="15" customHeight="1" x14ac:dyDescent="0.2"/>
    <row r="44" spans="1:14" ht="15" customHeight="1" x14ac:dyDescent="0.2"/>
    <row r="45" spans="1:14" ht="15" customHeight="1" x14ac:dyDescent="0.2"/>
    <row r="46" spans="1:14" ht="15" customHeight="1" x14ac:dyDescent="0.2"/>
    <row r="47" spans="1:14" ht="15" customHeight="1" x14ac:dyDescent="0.2"/>
    <row r="48" spans="1:14" ht="15" customHeight="1" x14ac:dyDescent="0.2"/>
    <row r="49" ht="15" customHeight="1" x14ac:dyDescent="0.2"/>
  </sheetData>
  <mergeCells count="13">
    <mergeCell ref="D4:N4"/>
    <mergeCell ref="M6:M13"/>
    <mergeCell ref="N6:N13"/>
    <mergeCell ref="C5:E5"/>
    <mergeCell ref="F5:N5"/>
    <mergeCell ref="I6:I13"/>
    <mergeCell ref="J6:J13"/>
    <mergeCell ref="K6:K13"/>
    <mergeCell ref="L6:L13"/>
    <mergeCell ref="H6:H13"/>
    <mergeCell ref="G6:G13"/>
    <mergeCell ref="E6:E13"/>
    <mergeCell ref="D6:D13"/>
  </mergeCells>
  <hyperlinks>
    <hyperlink ref="P4" location="Index!A1" display="Index"/>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53"/>
  <sheetViews>
    <sheetView showGridLines="0" topLeftCell="A7" workbookViewId="0">
      <selection activeCell="J41" sqref="J41"/>
    </sheetView>
  </sheetViews>
  <sheetFormatPr defaultColWidth="9.140625" defaultRowHeight="12.75" x14ac:dyDescent="0.2"/>
  <cols>
    <col min="1" max="1" width="5" style="15" customWidth="1"/>
    <col min="2" max="2" width="24.42578125" style="15" customWidth="1"/>
    <col min="3" max="14" width="10" style="15" customWidth="1"/>
    <col min="15" max="15" width="10.28515625" style="15" customWidth="1"/>
    <col min="16" max="17" width="10" style="15" customWidth="1"/>
    <col min="18" max="16384" width="9.140625" style="15"/>
  </cols>
  <sheetData>
    <row r="1" spans="1:19" ht="15" customHeight="1" x14ac:dyDescent="0.2">
      <c r="A1" s="16" t="s">
        <v>364</v>
      </c>
    </row>
    <row r="2" spans="1:19" ht="15" customHeight="1" x14ac:dyDescent="0.2">
      <c r="B2" s="16"/>
      <c r="C2" s="16"/>
    </row>
    <row r="3" spans="1:19" ht="15" customHeight="1" x14ac:dyDescent="0.2">
      <c r="C3" s="21" t="s">
        <v>260</v>
      </c>
      <c r="D3" s="21" t="s">
        <v>261</v>
      </c>
      <c r="E3" s="21" t="s">
        <v>262</v>
      </c>
      <c r="F3" s="21" t="s">
        <v>263</v>
      </c>
      <c r="G3" s="21" t="s">
        <v>264</v>
      </c>
      <c r="H3" s="21" t="s">
        <v>265</v>
      </c>
      <c r="I3" s="21" t="s">
        <v>266</v>
      </c>
      <c r="J3" s="21" t="s">
        <v>281</v>
      </c>
      <c r="K3" s="21" t="s">
        <v>282</v>
      </c>
      <c r="L3" s="21" t="s">
        <v>276</v>
      </c>
      <c r="M3" s="21" t="s">
        <v>283</v>
      </c>
      <c r="N3" s="21" t="s">
        <v>284</v>
      </c>
      <c r="O3" s="21" t="s">
        <v>285</v>
      </c>
      <c r="P3" s="21" t="s">
        <v>275</v>
      </c>
      <c r="Q3" s="21" t="s">
        <v>334</v>
      </c>
    </row>
    <row r="4" spans="1:19" s="113" customFormat="1" ht="15" customHeight="1" x14ac:dyDescent="0.25">
      <c r="A4" s="143"/>
      <c r="B4" s="143"/>
      <c r="C4" s="263" t="s">
        <v>313</v>
      </c>
      <c r="D4" s="264"/>
      <c r="E4" s="264"/>
      <c r="F4" s="264"/>
      <c r="G4" s="264"/>
      <c r="H4" s="265"/>
      <c r="I4" s="264" t="s">
        <v>346</v>
      </c>
      <c r="J4" s="264"/>
      <c r="K4" s="264"/>
      <c r="L4" s="264"/>
      <c r="M4" s="264"/>
      <c r="N4" s="264"/>
      <c r="O4" s="147"/>
      <c r="P4" s="278" t="s">
        <v>336</v>
      </c>
      <c r="Q4" s="278"/>
      <c r="S4" s="80" t="s">
        <v>184</v>
      </c>
    </row>
    <row r="5" spans="1:19" s="113" customFormat="1" ht="15" customHeight="1" x14ac:dyDescent="0.25">
      <c r="A5" s="143"/>
      <c r="B5" s="143"/>
      <c r="C5" s="263"/>
      <c r="D5" s="264"/>
      <c r="E5" s="264"/>
      <c r="F5" s="264"/>
      <c r="G5" s="264"/>
      <c r="H5" s="265"/>
      <c r="I5" s="264"/>
      <c r="J5" s="264"/>
      <c r="K5" s="264"/>
      <c r="L5" s="264"/>
      <c r="M5" s="264"/>
      <c r="N5" s="264"/>
      <c r="O5" s="148"/>
      <c r="P5" s="264"/>
      <c r="Q5" s="264"/>
      <c r="S5" s="94"/>
    </row>
    <row r="6" spans="1:19" s="113" customFormat="1" ht="15" customHeight="1" x14ac:dyDescent="0.25">
      <c r="A6" s="143"/>
      <c r="B6" s="143"/>
      <c r="C6" s="263"/>
      <c r="D6" s="264"/>
      <c r="E6" s="264"/>
      <c r="F6" s="264"/>
      <c r="G6" s="264"/>
      <c r="H6" s="265"/>
      <c r="I6" s="264"/>
      <c r="J6" s="264"/>
      <c r="K6" s="264"/>
      <c r="L6" s="264"/>
      <c r="M6" s="264"/>
      <c r="N6" s="264"/>
      <c r="O6" s="148"/>
      <c r="P6" s="264"/>
      <c r="Q6" s="264"/>
    </row>
    <row r="7" spans="1:19" s="113" customFormat="1" ht="21" customHeight="1" x14ac:dyDescent="0.25">
      <c r="A7" s="143"/>
      <c r="B7" s="143"/>
      <c r="C7" s="279" t="s">
        <v>314</v>
      </c>
      <c r="D7" s="279"/>
      <c r="E7" s="279"/>
      <c r="F7" s="279" t="s">
        <v>344</v>
      </c>
      <c r="G7" s="279"/>
      <c r="H7" s="279"/>
      <c r="I7" s="279" t="s">
        <v>343</v>
      </c>
      <c r="J7" s="279"/>
      <c r="K7" s="279"/>
      <c r="L7" s="279" t="s">
        <v>345</v>
      </c>
      <c r="M7" s="279"/>
      <c r="N7" s="276"/>
      <c r="O7" s="280" t="s">
        <v>335</v>
      </c>
      <c r="P7" s="279" t="s">
        <v>201</v>
      </c>
      <c r="Q7" s="276" t="s">
        <v>200</v>
      </c>
    </row>
    <row r="8" spans="1:19" ht="15" customHeight="1" x14ac:dyDescent="0.2">
      <c r="A8" s="149"/>
      <c r="B8" s="149"/>
      <c r="C8" s="280"/>
      <c r="D8" s="280"/>
      <c r="E8" s="280"/>
      <c r="F8" s="280"/>
      <c r="G8" s="280"/>
      <c r="H8" s="280"/>
      <c r="I8" s="280"/>
      <c r="J8" s="280"/>
      <c r="K8" s="280"/>
      <c r="L8" s="280"/>
      <c r="M8" s="280"/>
      <c r="N8" s="263"/>
      <c r="O8" s="280"/>
      <c r="P8" s="280"/>
      <c r="Q8" s="263"/>
    </row>
    <row r="9" spans="1:19" ht="15" customHeight="1" x14ac:dyDescent="0.2">
      <c r="A9" s="149"/>
      <c r="B9" s="149"/>
      <c r="C9" s="280"/>
      <c r="D9" s="280"/>
      <c r="E9" s="280"/>
      <c r="F9" s="280"/>
      <c r="G9" s="280"/>
      <c r="H9" s="280"/>
      <c r="I9" s="280"/>
      <c r="J9" s="280"/>
      <c r="K9" s="280"/>
      <c r="L9" s="280"/>
      <c r="M9" s="280"/>
      <c r="N9" s="263"/>
      <c r="O9" s="280"/>
      <c r="P9" s="280"/>
      <c r="Q9" s="263"/>
    </row>
    <row r="10" spans="1:19" ht="15" customHeight="1" x14ac:dyDescent="0.2">
      <c r="A10" s="149"/>
      <c r="B10" s="149"/>
      <c r="C10" s="280"/>
      <c r="D10" s="280"/>
      <c r="E10" s="280"/>
      <c r="F10" s="280"/>
      <c r="G10" s="280"/>
      <c r="H10" s="280"/>
      <c r="I10" s="280"/>
      <c r="J10" s="280"/>
      <c r="K10" s="280"/>
      <c r="L10" s="280"/>
      <c r="M10" s="280"/>
      <c r="N10" s="263"/>
      <c r="O10" s="148"/>
      <c r="P10" s="148"/>
      <c r="Q10" s="150"/>
    </row>
    <row r="11" spans="1:19" ht="15" customHeight="1" x14ac:dyDescent="0.2">
      <c r="A11" s="149"/>
      <c r="B11" s="149"/>
      <c r="C11" s="280"/>
      <c r="D11" s="280"/>
      <c r="E11" s="280"/>
      <c r="F11" s="280"/>
      <c r="G11" s="280"/>
      <c r="H11" s="280"/>
      <c r="I11" s="280"/>
      <c r="J11" s="280"/>
      <c r="K11" s="280"/>
      <c r="L11" s="280"/>
      <c r="M11" s="280"/>
      <c r="N11" s="263"/>
      <c r="O11" s="148"/>
      <c r="P11" s="148"/>
      <c r="Q11" s="150"/>
    </row>
    <row r="12" spans="1:19" ht="15" customHeight="1" x14ac:dyDescent="0.2">
      <c r="A12" s="149"/>
      <c r="B12" s="149"/>
      <c r="C12" s="280"/>
      <c r="D12" s="280"/>
      <c r="E12" s="280"/>
      <c r="F12" s="280"/>
      <c r="G12" s="280"/>
      <c r="H12" s="280"/>
      <c r="I12" s="280"/>
      <c r="J12" s="280"/>
      <c r="K12" s="280"/>
      <c r="L12" s="280"/>
      <c r="M12" s="280"/>
      <c r="N12" s="263"/>
      <c r="O12" s="148"/>
      <c r="P12" s="148"/>
      <c r="Q12" s="150"/>
    </row>
    <row r="13" spans="1:19" ht="15" customHeight="1" x14ac:dyDescent="0.2">
      <c r="A13" s="149"/>
      <c r="B13" s="149"/>
      <c r="C13" s="280"/>
      <c r="D13" s="281"/>
      <c r="E13" s="281"/>
      <c r="F13" s="280"/>
      <c r="G13" s="281"/>
      <c r="H13" s="281"/>
      <c r="I13" s="280"/>
      <c r="J13" s="280"/>
      <c r="K13" s="280"/>
      <c r="L13" s="280"/>
      <c r="M13" s="280"/>
      <c r="N13" s="263"/>
      <c r="O13" s="148"/>
      <c r="P13" s="148"/>
      <c r="Q13" s="150"/>
    </row>
    <row r="14" spans="1:19" ht="15" customHeight="1" x14ac:dyDescent="0.2">
      <c r="A14" s="149"/>
      <c r="B14" s="149"/>
      <c r="C14" s="151"/>
      <c r="D14" s="282" t="s">
        <v>337</v>
      </c>
      <c r="E14" s="282" t="s">
        <v>338</v>
      </c>
      <c r="F14" s="152"/>
      <c r="G14" s="282" t="s">
        <v>339</v>
      </c>
      <c r="H14" s="282" t="s">
        <v>340</v>
      </c>
      <c r="I14" s="146"/>
      <c r="J14" s="282" t="s">
        <v>341</v>
      </c>
      <c r="K14" s="282" t="s">
        <v>342</v>
      </c>
      <c r="L14" s="146"/>
      <c r="M14" s="282" t="s">
        <v>339</v>
      </c>
      <c r="N14" s="285" t="s">
        <v>340</v>
      </c>
      <c r="O14" s="148"/>
      <c r="P14" s="148"/>
      <c r="Q14" s="150"/>
    </row>
    <row r="15" spans="1:19" ht="15" customHeight="1" x14ac:dyDescent="0.2">
      <c r="A15" s="149"/>
      <c r="B15" s="149"/>
      <c r="C15" s="151"/>
      <c r="D15" s="283"/>
      <c r="E15" s="283"/>
      <c r="F15" s="153"/>
      <c r="G15" s="283"/>
      <c r="H15" s="283"/>
      <c r="I15" s="146"/>
      <c r="J15" s="283"/>
      <c r="K15" s="283"/>
      <c r="L15" s="146"/>
      <c r="M15" s="283"/>
      <c r="N15" s="286"/>
      <c r="O15" s="148"/>
      <c r="P15" s="148"/>
      <c r="Q15" s="150"/>
    </row>
    <row r="16" spans="1:19" ht="15" customHeight="1" x14ac:dyDescent="0.2">
      <c r="A16" s="149"/>
      <c r="B16" s="149"/>
      <c r="C16" s="151"/>
      <c r="D16" s="283"/>
      <c r="E16" s="283"/>
      <c r="F16" s="153"/>
      <c r="G16" s="283"/>
      <c r="H16" s="283"/>
      <c r="I16" s="146"/>
      <c r="J16" s="283"/>
      <c r="K16" s="283"/>
      <c r="L16" s="146"/>
      <c r="M16" s="283"/>
      <c r="N16" s="286"/>
      <c r="O16" s="148"/>
      <c r="P16" s="148"/>
      <c r="Q16" s="150"/>
    </row>
    <row r="17" spans="1:19" ht="15" customHeight="1" x14ac:dyDescent="0.2">
      <c r="A17" s="144" t="s">
        <v>373</v>
      </c>
      <c r="B17" s="144"/>
      <c r="C17" s="154"/>
      <c r="D17" s="284"/>
      <c r="E17" s="284"/>
      <c r="F17" s="155"/>
      <c r="G17" s="284"/>
      <c r="H17" s="284"/>
      <c r="I17" s="156"/>
      <c r="J17" s="284"/>
      <c r="K17" s="284"/>
      <c r="L17" s="156"/>
      <c r="M17" s="284"/>
      <c r="N17" s="287"/>
      <c r="O17" s="157"/>
      <c r="P17" s="157"/>
      <c r="Q17" s="158"/>
    </row>
    <row r="18" spans="1:19" ht="15" customHeight="1" x14ac:dyDescent="0.2">
      <c r="A18" s="92">
        <v>1</v>
      </c>
      <c r="B18" s="313" t="s">
        <v>197</v>
      </c>
      <c r="C18" s="203">
        <v>897576.66019182792</v>
      </c>
      <c r="D18" s="203">
        <v>765724.5586358353</v>
      </c>
      <c r="E18" s="203">
        <v>131852.10155599122</v>
      </c>
      <c r="F18" s="203">
        <v>28237.771050867599</v>
      </c>
      <c r="G18" s="203">
        <v>521.19344820959998</v>
      </c>
      <c r="H18" s="203">
        <v>27031.467389706799</v>
      </c>
      <c r="I18" s="203">
        <v>-4343.4109996399993</v>
      </c>
      <c r="J18" s="203">
        <v>-2097.8087617599999</v>
      </c>
      <c r="K18" s="203">
        <v>-2245.6022378800003</v>
      </c>
      <c r="L18" s="203">
        <v>-8353.2787116500003</v>
      </c>
      <c r="M18" s="203">
        <v>-37.551658000000003</v>
      </c>
      <c r="N18" s="203">
        <v>-8291.7055996500003</v>
      </c>
      <c r="O18" s="203">
        <v>0</v>
      </c>
      <c r="P18" s="203">
        <v>63721.262387973009</v>
      </c>
      <c r="Q18" s="203">
        <v>18882.871617393299</v>
      </c>
      <c r="S18" s="19"/>
    </row>
    <row r="19" spans="1:19" ht="15" customHeight="1" x14ac:dyDescent="0.2">
      <c r="A19" s="114">
        <v>2</v>
      </c>
      <c r="B19" s="115" t="s">
        <v>325</v>
      </c>
      <c r="C19" s="196">
        <v>99515.452940820003</v>
      </c>
      <c r="D19" s="196">
        <v>99515.452940820003</v>
      </c>
      <c r="E19" s="196">
        <v>0</v>
      </c>
      <c r="F19" s="196">
        <v>0</v>
      </c>
      <c r="G19" s="196">
        <v>0</v>
      </c>
      <c r="H19" s="196">
        <v>0</v>
      </c>
      <c r="I19" s="196">
        <v>0</v>
      </c>
      <c r="J19" s="196">
        <v>0</v>
      </c>
      <c r="K19" s="196">
        <v>0</v>
      </c>
      <c r="L19" s="196">
        <v>0</v>
      </c>
      <c r="M19" s="196">
        <v>0</v>
      </c>
      <c r="N19" s="196">
        <v>0</v>
      </c>
      <c r="O19" s="196">
        <v>0</v>
      </c>
      <c r="P19" s="196">
        <v>0</v>
      </c>
      <c r="Q19" s="196">
        <v>0</v>
      </c>
    </row>
    <row r="20" spans="1:19" ht="15" customHeight="1" x14ac:dyDescent="0.2">
      <c r="A20" s="114">
        <v>3</v>
      </c>
      <c r="B20" s="115" t="s">
        <v>326</v>
      </c>
      <c r="C20" s="196">
        <v>3652.9311397347983</v>
      </c>
      <c r="D20" s="196">
        <v>3396.9960247327986</v>
      </c>
      <c r="E20" s="196">
        <v>255.935115002</v>
      </c>
      <c r="F20" s="196">
        <v>195.32012900000001</v>
      </c>
      <c r="G20" s="196">
        <v>0</v>
      </c>
      <c r="H20" s="196">
        <v>195.32012900000001</v>
      </c>
      <c r="I20" s="196">
        <v>-91.627386000000001</v>
      </c>
      <c r="J20" s="196">
        <v>-86.688278999999994</v>
      </c>
      <c r="K20" s="196">
        <v>-4.9391069999999999</v>
      </c>
      <c r="L20" s="196">
        <v>-57.442746999999997</v>
      </c>
      <c r="M20" s="196">
        <v>0</v>
      </c>
      <c r="N20" s="196">
        <v>-57.442746999999997</v>
      </c>
      <c r="O20" s="196">
        <v>0</v>
      </c>
      <c r="P20" s="196">
        <v>0</v>
      </c>
      <c r="Q20" s="196">
        <v>0</v>
      </c>
    </row>
    <row r="21" spans="1:19" ht="15" customHeight="1" x14ac:dyDescent="0.2">
      <c r="A21" s="114">
        <v>4</v>
      </c>
      <c r="B21" s="115" t="s">
        <v>327</v>
      </c>
      <c r="C21" s="196">
        <v>33704.330837419999</v>
      </c>
      <c r="D21" s="196">
        <v>33704.330837419999</v>
      </c>
      <c r="E21" s="196">
        <v>0</v>
      </c>
      <c r="F21" s="196">
        <v>0</v>
      </c>
      <c r="G21" s="196">
        <v>0</v>
      </c>
      <c r="H21" s="196">
        <v>0</v>
      </c>
      <c r="I21" s="196">
        <v>0</v>
      </c>
      <c r="J21" s="196">
        <v>0</v>
      </c>
      <c r="K21" s="196">
        <v>0</v>
      </c>
      <c r="L21" s="196">
        <v>0</v>
      </c>
      <c r="M21" s="196">
        <v>0</v>
      </c>
      <c r="N21" s="196">
        <v>0</v>
      </c>
      <c r="O21" s="196">
        <v>0</v>
      </c>
      <c r="P21" s="196">
        <v>0</v>
      </c>
      <c r="Q21" s="196">
        <v>0</v>
      </c>
    </row>
    <row r="22" spans="1:19" ht="15" customHeight="1" x14ac:dyDescent="0.2">
      <c r="A22" s="114">
        <v>5</v>
      </c>
      <c r="B22" s="115" t="s">
        <v>328</v>
      </c>
      <c r="C22" s="196">
        <v>34922.489955197205</v>
      </c>
      <c r="D22" s="196">
        <v>26930.612968572001</v>
      </c>
      <c r="E22" s="196">
        <v>7991.8769866252005</v>
      </c>
      <c r="F22" s="196">
        <v>875.97710400000005</v>
      </c>
      <c r="G22" s="196">
        <v>28.969317</v>
      </c>
      <c r="H22" s="196">
        <v>847.00778700000001</v>
      </c>
      <c r="I22" s="196">
        <v>-227.749855</v>
      </c>
      <c r="J22" s="196">
        <v>-92.454606999999996</v>
      </c>
      <c r="K22" s="196">
        <v>-135.29524799999999</v>
      </c>
      <c r="L22" s="196">
        <v>-158.56482</v>
      </c>
      <c r="M22" s="196">
        <v>-6.9455309999999999</v>
      </c>
      <c r="N22" s="196">
        <v>-151.61928900000001</v>
      </c>
      <c r="O22" s="196">
        <v>0</v>
      </c>
      <c r="P22" s="196">
        <v>175.61870494800002</v>
      </c>
      <c r="Q22" s="196">
        <v>716.93596469830004</v>
      </c>
    </row>
    <row r="23" spans="1:19" ht="15" customHeight="1" x14ac:dyDescent="0.2">
      <c r="A23" s="114">
        <v>6</v>
      </c>
      <c r="B23" s="115" t="s">
        <v>329</v>
      </c>
      <c r="C23" s="196">
        <v>342228.76631790557</v>
      </c>
      <c r="D23" s="196">
        <v>233979.65931143201</v>
      </c>
      <c r="E23" s="196">
        <v>108249.1070064736</v>
      </c>
      <c r="F23" s="196">
        <v>18538.827871180001</v>
      </c>
      <c r="G23" s="196">
        <v>226.88124559400001</v>
      </c>
      <c r="H23" s="196">
        <v>18129.269607247199</v>
      </c>
      <c r="I23" s="196">
        <v>-2602.1937266199998</v>
      </c>
      <c r="J23" s="196">
        <v>-1001.1035171</v>
      </c>
      <c r="K23" s="196">
        <v>-1601.0902095199999</v>
      </c>
      <c r="L23" s="196">
        <v>-6125.0519299999996</v>
      </c>
      <c r="M23" s="196">
        <v>-9.4657210000000003</v>
      </c>
      <c r="N23" s="196">
        <v>-6111.6693830000004</v>
      </c>
      <c r="O23" s="196">
        <v>0</v>
      </c>
      <c r="P23" s="196">
        <v>56891.716256304106</v>
      </c>
      <c r="Q23" s="196">
        <v>12030.6289001726</v>
      </c>
    </row>
    <row r="24" spans="1:19" ht="15" customHeight="1" x14ac:dyDescent="0.2">
      <c r="A24" s="114">
        <v>7</v>
      </c>
      <c r="B24" s="115" t="s">
        <v>332</v>
      </c>
      <c r="C24" s="196">
        <v>164575.63730862056</v>
      </c>
      <c r="D24" s="196">
        <v>105113.22530923682</v>
      </c>
      <c r="E24" s="196">
        <v>59462.411999383585</v>
      </c>
      <c r="F24" s="196">
        <v>16415.3887151128</v>
      </c>
      <c r="G24" s="196">
        <v>226.74191547800001</v>
      </c>
      <c r="H24" s="196">
        <v>16005.969781296002</v>
      </c>
      <c r="I24" s="196">
        <v>-1467.726557</v>
      </c>
      <c r="J24" s="196">
        <v>-652.91901399999995</v>
      </c>
      <c r="K24" s="196">
        <v>-814.80754300000001</v>
      </c>
      <c r="L24" s="196">
        <v>-4603.8956840000001</v>
      </c>
      <c r="M24" s="196">
        <v>-9.4632919999999991</v>
      </c>
      <c r="N24" s="196">
        <v>-4590.515566</v>
      </c>
      <c r="O24" s="196">
        <v>0</v>
      </c>
      <c r="P24" s="196">
        <v>28841.917217984399</v>
      </c>
      <c r="Q24" s="196">
        <v>11325.130687232599</v>
      </c>
    </row>
    <row r="25" spans="1:19" ht="15" customHeight="1" x14ac:dyDescent="0.2">
      <c r="A25" s="114">
        <v>8</v>
      </c>
      <c r="B25" s="115" t="s">
        <v>330</v>
      </c>
      <c r="C25" s="196">
        <v>383552.68900075031</v>
      </c>
      <c r="D25" s="196">
        <v>368197.50655285851</v>
      </c>
      <c r="E25" s="196">
        <v>15355.182447890409</v>
      </c>
      <c r="F25" s="196">
        <v>8627.6459466875967</v>
      </c>
      <c r="G25" s="196">
        <v>265.34288561559998</v>
      </c>
      <c r="H25" s="196">
        <v>7859.8698664595977</v>
      </c>
      <c r="I25" s="196">
        <v>-1421.8400320200001</v>
      </c>
      <c r="J25" s="196">
        <v>-917.56235865999997</v>
      </c>
      <c r="K25" s="196">
        <v>-504.27767335999999</v>
      </c>
      <c r="L25" s="196">
        <v>-2012.2192146500001</v>
      </c>
      <c r="M25" s="196">
        <v>-21.140405999999999</v>
      </c>
      <c r="N25" s="196">
        <v>-1970.9741806500001</v>
      </c>
      <c r="O25" s="196">
        <v>0</v>
      </c>
      <c r="P25" s="196">
        <v>6653.9274267208993</v>
      </c>
      <c r="Q25" s="196">
        <v>6135.3067525223996</v>
      </c>
    </row>
    <row r="26" spans="1:19" ht="15" customHeight="1" x14ac:dyDescent="0.2">
      <c r="A26" s="92">
        <v>9</v>
      </c>
      <c r="B26" s="313" t="s">
        <v>286</v>
      </c>
      <c r="C26" s="203">
        <v>158604.20660524999</v>
      </c>
      <c r="D26" s="203">
        <v>158604.20660524999</v>
      </c>
      <c r="E26" s="203">
        <v>0</v>
      </c>
      <c r="F26" s="203">
        <v>0</v>
      </c>
      <c r="G26" s="203">
        <v>0</v>
      </c>
      <c r="H26" s="203">
        <v>0</v>
      </c>
      <c r="I26" s="203">
        <v>0</v>
      </c>
      <c r="J26" s="203">
        <v>0</v>
      </c>
      <c r="K26" s="203">
        <v>0</v>
      </c>
      <c r="L26" s="203">
        <v>0</v>
      </c>
      <c r="M26" s="203">
        <v>0</v>
      </c>
      <c r="N26" s="203">
        <v>0</v>
      </c>
      <c r="O26" s="203">
        <v>0</v>
      </c>
      <c r="P26" s="203">
        <v>0</v>
      </c>
      <c r="Q26" s="203">
        <v>0</v>
      </c>
    </row>
    <row r="27" spans="1:19" ht="15" customHeight="1" x14ac:dyDescent="0.2">
      <c r="A27" s="114">
        <v>10</v>
      </c>
      <c r="B27" s="115" t="s">
        <v>325</v>
      </c>
      <c r="C27" s="196">
        <v>482.73083400000002</v>
      </c>
      <c r="D27" s="196">
        <v>482.73083400000002</v>
      </c>
      <c r="E27" s="196">
        <v>0</v>
      </c>
      <c r="F27" s="196">
        <v>0</v>
      </c>
      <c r="G27" s="196">
        <v>0</v>
      </c>
      <c r="H27" s="196">
        <v>0</v>
      </c>
      <c r="I27" s="196">
        <v>0</v>
      </c>
      <c r="J27" s="196">
        <v>0</v>
      </c>
      <c r="K27" s="196">
        <v>0</v>
      </c>
      <c r="L27" s="196">
        <v>0</v>
      </c>
      <c r="M27" s="196">
        <v>0</v>
      </c>
      <c r="N27" s="196">
        <v>0</v>
      </c>
      <c r="O27" s="196">
        <v>0</v>
      </c>
      <c r="P27" s="196">
        <v>0</v>
      </c>
      <c r="Q27" s="196">
        <v>0</v>
      </c>
    </row>
    <row r="28" spans="1:19" ht="15" customHeight="1" x14ac:dyDescent="0.2">
      <c r="A28" s="114">
        <v>11</v>
      </c>
      <c r="B28" s="115" t="s">
        <v>326</v>
      </c>
      <c r="C28" s="196">
        <v>126266.02118555999</v>
      </c>
      <c r="D28" s="196">
        <v>126266.02118555999</v>
      </c>
      <c r="E28" s="196">
        <v>0</v>
      </c>
      <c r="F28" s="196">
        <v>0</v>
      </c>
      <c r="G28" s="196">
        <v>0</v>
      </c>
      <c r="H28" s="196">
        <v>0</v>
      </c>
      <c r="I28" s="196">
        <v>0</v>
      </c>
      <c r="J28" s="196">
        <v>0</v>
      </c>
      <c r="K28" s="196">
        <v>0</v>
      </c>
      <c r="L28" s="196">
        <v>0</v>
      </c>
      <c r="M28" s="196">
        <v>0</v>
      </c>
      <c r="N28" s="196">
        <v>0</v>
      </c>
      <c r="O28" s="196">
        <v>0</v>
      </c>
      <c r="P28" s="196">
        <v>0</v>
      </c>
      <c r="Q28" s="196">
        <v>0</v>
      </c>
    </row>
    <row r="29" spans="1:19" ht="15" customHeight="1" x14ac:dyDescent="0.2">
      <c r="A29" s="114">
        <v>12</v>
      </c>
      <c r="B29" s="115" t="s">
        <v>327</v>
      </c>
      <c r="C29" s="196">
        <v>21207.797753900002</v>
      </c>
      <c r="D29" s="196">
        <v>21207.797753900002</v>
      </c>
      <c r="E29" s="196">
        <v>0</v>
      </c>
      <c r="F29" s="196">
        <v>0</v>
      </c>
      <c r="G29" s="196">
        <v>0</v>
      </c>
      <c r="H29" s="196">
        <v>0</v>
      </c>
      <c r="I29" s="196">
        <v>0</v>
      </c>
      <c r="J29" s="196">
        <v>0</v>
      </c>
      <c r="K29" s="196">
        <v>0</v>
      </c>
      <c r="L29" s="196">
        <v>0</v>
      </c>
      <c r="M29" s="196">
        <v>0</v>
      </c>
      <c r="N29" s="196">
        <v>0</v>
      </c>
      <c r="O29" s="196">
        <v>0</v>
      </c>
      <c r="P29" s="196">
        <v>0</v>
      </c>
      <c r="Q29" s="196">
        <v>0</v>
      </c>
    </row>
    <row r="30" spans="1:19" ht="15" customHeight="1" x14ac:dyDescent="0.2">
      <c r="A30" s="114">
        <v>13</v>
      </c>
      <c r="B30" s="115" t="s">
        <v>328</v>
      </c>
      <c r="C30" s="196">
        <v>29.039058000000001</v>
      </c>
      <c r="D30" s="196">
        <v>29.039058000000001</v>
      </c>
      <c r="E30" s="196">
        <v>0</v>
      </c>
      <c r="F30" s="196">
        <v>0</v>
      </c>
      <c r="G30" s="196">
        <v>0</v>
      </c>
      <c r="H30" s="196">
        <v>0</v>
      </c>
      <c r="I30" s="196">
        <v>0</v>
      </c>
      <c r="J30" s="196">
        <v>0</v>
      </c>
      <c r="K30" s="196">
        <v>0</v>
      </c>
      <c r="L30" s="196">
        <v>0</v>
      </c>
      <c r="M30" s="196">
        <v>0</v>
      </c>
      <c r="N30" s="196">
        <v>0</v>
      </c>
      <c r="O30" s="196">
        <v>0</v>
      </c>
      <c r="P30" s="196">
        <v>0</v>
      </c>
      <c r="Q30" s="196">
        <v>0</v>
      </c>
    </row>
    <row r="31" spans="1:19" ht="15" customHeight="1" x14ac:dyDescent="0.2">
      <c r="A31" s="114">
        <v>14</v>
      </c>
      <c r="B31" s="115" t="s">
        <v>329</v>
      </c>
      <c r="C31" s="196">
        <v>10618.617773790002</v>
      </c>
      <c r="D31" s="196">
        <v>10618.617773790002</v>
      </c>
      <c r="E31" s="196">
        <v>0</v>
      </c>
      <c r="F31" s="196">
        <v>0</v>
      </c>
      <c r="G31" s="196">
        <v>0</v>
      </c>
      <c r="H31" s="196">
        <v>0</v>
      </c>
      <c r="I31" s="196">
        <v>0</v>
      </c>
      <c r="J31" s="196">
        <v>0</v>
      </c>
      <c r="K31" s="196">
        <v>0</v>
      </c>
      <c r="L31" s="196">
        <v>0</v>
      </c>
      <c r="M31" s="196">
        <v>0</v>
      </c>
      <c r="N31" s="196">
        <v>0</v>
      </c>
      <c r="O31" s="196">
        <v>0</v>
      </c>
      <c r="P31" s="196">
        <v>0</v>
      </c>
      <c r="Q31" s="196">
        <v>0</v>
      </c>
    </row>
    <row r="32" spans="1:19" ht="15" customHeight="1" x14ac:dyDescent="0.2">
      <c r="A32" s="92">
        <v>15</v>
      </c>
      <c r="B32" s="313" t="s">
        <v>196</v>
      </c>
      <c r="C32" s="203">
        <v>127300.5412784951</v>
      </c>
      <c r="D32" s="203">
        <v>105400.0159393042</v>
      </c>
      <c r="E32" s="203">
        <v>21900.525339190903</v>
      </c>
      <c r="F32" s="203">
        <v>2104.8032286080002</v>
      </c>
      <c r="G32" s="203">
        <v>0.20666999999999999</v>
      </c>
      <c r="H32" s="203">
        <v>2098.2638576079999</v>
      </c>
      <c r="I32" s="203">
        <v>-903.47031364999998</v>
      </c>
      <c r="J32" s="203">
        <v>-373.76351853999995</v>
      </c>
      <c r="K32" s="203">
        <v>-529.70679511000003</v>
      </c>
      <c r="L32" s="203">
        <v>-17.199926000000001</v>
      </c>
      <c r="M32" s="203">
        <v>-2.3057999999999999E-2</v>
      </c>
      <c r="N32" s="203">
        <v>-17</v>
      </c>
      <c r="O32" s="203">
        <v>0</v>
      </c>
      <c r="P32" s="203">
        <v>0</v>
      </c>
      <c r="Q32" s="203">
        <v>0</v>
      </c>
    </row>
    <row r="33" spans="1:17" ht="15" customHeight="1" x14ac:dyDescent="0.2">
      <c r="A33" s="114">
        <v>16</v>
      </c>
      <c r="B33" s="115" t="s">
        <v>325</v>
      </c>
      <c r="C33" s="196">
        <v>0</v>
      </c>
      <c r="D33" s="196">
        <v>0</v>
      </c>
      <c r="E33" s="196">
        <v>0</v>
      </c>
      <c r="F33" s="196">
        <v>0</v>
      </c>
      <c r="G33" s="196">
        <v>0</v>
      </c>
      <c r="H33" s="196">
        <v>0</v>
      </c>
      <c r="I33" s="196">
        <v>0</v>
      </c>
      <c r="J33" s="196">
        <v>0</v>
      </c>
      <c r="K33" s="196">
        <v>0</v>
      </c>
      <c r="L33" s="196">
        <v>0</v>
      </c>
      <c r="M33" s="196">
        <v>0</v>
      </c>
      <c r="N33" s="196">
        <v>0</v>
      </c>
      <c r="O33" s="196">
        <v>0</v>
      </c>
      <c r="P33" s="196">
        <v>0</v>
      </c>
      <c r="Q33" s="196">
        <v>0</v>
      </c>
    </row>
    <row r="34" spans="1:17" ht="15" customHeight="1" x14ac:dyDescent="0.2">
      <c r="A34" s="114">
        <v>17</v>
      </c>
      <c r="B34" s="115" t="s">
        <v>326</v>
      </c>
      <c r="C34" s="196">
        <v>3980.3124349999998</v>
      </c>
      <c r="D34" s="196">
        <v>3962.9554199999998</v>
      </c>
      <c r="E34" s="196">
        <v>17.357015000000001</v>
      </c>
      <c r="F34" s="196">
        <v>0</v>
      </c>
      <c r="G34" s="196">
        <v>0</v>
      </c>
      <c r="H34" s="196">
        <v>0</v>
      </c>
      <c r="I34" s="196">
        <v>-24.044036999999999</v>
      </c>
      <c r="J34" s="196">
        <v>-23.898157000000001</v>
      </c>
      <c r="K34" s="196">
        <v>-0.14588000000000001</v>
      </c>
      <c r="L34" s="196">
        <v>0</v>
      </c>
      <c r="M34" s="196">
        <v>0</v>
      </c>
      <c r="N34" s="196">
        <v>0</v>
      </c>
      <c r="O34" s="196">
        <v>0</v>
      </c>
      <c r="P34" s="196">
        <v>0</v>
      </c>
      <c r="Q34" s="196">
        <v>0</v>
      </c>
    </row>
    <row r="35" spans="1:17" ht="15" customHeight="1" x14ac:dyDescent="0.2">
      <c r="A35" s="118">
        <v>18</v>
      </c>
      <c r="B35" s="115" t="s">
        <v>327</v>
      </c>
      <c r="C35" s="196">
        <v>0</v>
      </c>
      <c r="D35" s="196">
        <v>0</v>
      </c>
      <c r="E35" s="196">
        <v>0</v>
      </c>
      <c r="F35" s="196">
        <v>0</v>
      </c>
      <c r="G35" s="196">
        <v>0</v>
      </c>
      <c r="H35" s="196">
        <v>0</v>
      </c>
      <c r="I35" s="196">
        <v>0</v>
      </c>
      <c r="J35" s="196">
        <v>0</v>
      </c>
      <c r="K35" s="196">
        <v>0</v>
      </c>
      <c r="L35" s="196">
        <v>0</v>
      </c>
      <c r="M35" s="196">
        <v>0</v>
      </c>
      <c r="N35" s="196">
        <v>0</v>
      </c>
      <c r="O35" s="196">
        <v>0</v>
      </c>
      <c r="P35" s="196">
        <v>0</v>
      </c>
      <c r="Q35" s="196">
        <v>0</v>
      </c>
    </row>
    <row r="36" spans="1:17" ht="15" customHeight="1" x14ac:dyDescent="0.2">
      <c r="A36" s="116">
        <v>19</v>
      </c>
      <c r="B36" s="115" t="s">
        <v>328</v>
      </c>
      <c r="C36" s="196">
        <v>5796.7678589999996</v>
      </c>
      <c r="D36" s="196">
        <v>1652.470697</v>
      </c>
      <c r="E36" s="196">
        <v>4144.2971619999998</v>
      </c>
      <c r="F36" s="196">
        <v>0</v>
      </c>
      <c r="G36" s="196">
        <v>0</v>
      </c>
      <c r="H36" s="196">
        <v>0</v>
      </c>
      <c r="I36" s="196">
        <v>-61.515459999999997</v>
      </c>
      <c r="J36" s="196">
        <v>-46.470717</v>
      </c>
      <c r="K36" s="196">
        <v>-15.044743</v>
      </c>
      <c r="L36" s="196">
        <v>0</v>
      </c>
      <c r="M36" s="196">
        <v>0</v>
      </c>
      <c r="N36" s="196">
        <v>0</v>
      </c>
      <c r="O36" s="196">
        <v>0</v>
      </c>
      <c r="P36" s="196">
        <v>0</v>
      </c>
      <c r="Q36" s="196">
        <v>0</v>
      </c>
    </row>
    <row r="37" spans="1:17" ht="15" customHeight="1" x14ac:dyDescent="0.2">
      <c r="A37" s="116">
        <v>20</v>
      </c>
      <c r="B37" s="115" t="s">
        <v>329</v>
      </c>
      <c r="C37" s="196">
        <v>72529.233176709109</v>
      </c>
      <c r="D37" s="196">
        <v>55984.140750160892</v>
      </c>
      <c r="E37" s="196">
        <v>16545.092426548199</v>
      </c>
      <c r="F37" s="196">
        <v>1874.1791012680001</v>
      </c>
      <c r="G37" s="196">
        <v>0</v>
      </c>
      <c r="H37" s="196">
        <v>1874.0771672679998</v>
      </c>
      <c r="I37" s="196">
        <v>-401.97911399999998</v>
      </c>
      <c r="J37" s="196">
        <v>-172.354218</v>
      </c>
      <c r="K37" s="196">
        <v>-229.62489600000001</v>
      </c>
      <c r="L37" s="196">
        <v>-12.171374</v>
      </c>
      <c r="M37" s="196">
        <v>0</v>
      </c>
      <c r="N37" s="196">
        <v>-12.160481000000001</v>
      </c>
      <c r="O37" s="196">
        <v>0</v>
      </c>
      <c r="P37" s="196">
        <v>0</v>
      </c>
      <c r="Q37" s="196">
        <v>0</v>
      </c>
    </row>
    <row r="38" spans="1:17" ht="15" customHeight="1" x14ac:dyDescent="0.2">
      <c r="A38" s="116">
        <v>21</v>
      </c>
      <c r="B38" s="115" t="s">
        <v>333</v>
      </c>
      <c r="C38" s="196">
        <v>44994.227807785996</v>
      </c>
      <c r="D38" s="196">
        <v>43800.449072143318</v>
      </c>
      <c r="E38" s="196">
        <v>1193.7787356427</v>
      </c>
      <c r="F38" s="196">
        <v>230.62412734</v>
      </c>
      <c r="G38" s="196">
        <v>0.20666999999999999</v>
      </c>
      <c r="H38" s="196">
        <v>224.18669034000001</v>
      </c>
      <c r="I38" s="196">
        <v>-415.93170264999998</v>
      </c>
      <c r="J38" s="196">
        <v>-131.04042654</v>
      </c>
      <c r="K38" s="196">
        <v>-284.89127611000004</v>
      </c>
      <c r="L38" s="196">
        <v>-5.0285520000000004</v>
      </c>
      <c r="M38" s="196">
        <v>-2.3057999999999999E-2</v>
      </c>
      <c r="N38" s="196">
        <v>-4.8395190000000001</v>
      </c>
      <c r="O38" s="196">
        <v>0</v>
      </c>
      <c r="P38" s="196">
        <v>0</v>
      </c>
      <c r="Q38" s="196">
        <v>0</v>
      </c>
    </row>
    <row r="39" spans="1:17" ht="15" customHeight="1" x14ac:dyDescent="0.2">
      <c r="A39" s="122">
        <v>22</v>
      </c>
      <c r="B39" s="120" t="s">
        <v>3</v>
      </c>
      <c r="C39" s="193">
        <f>C32+C26+C18</f>
        <v>1183481.4080755729</v>
      </c>
      <c r="D39" s="193">
        <f t="shared" ref="D39:Q39" si="0">D32+D26+D18</f>
        <v>1029728.7811803895</v>
      </c>
      <c r="E39" s="193">
        <f t="shared" si="0"/>
        <v>153752.62689518213</v>
      </c>
      <c r="F39" s="193">
        <f t="shared" si="0"/>
        <v>30342.574279475601</v>
      </c>
      <c r="G39" s="193">
        <f t="shared" si="0"/>
        <v>521.40011820960001</v>
      </c>
      <c r="H39" s="193">
        <f t="shared" si="0"/>
        <v>29129.731247314798</v>
      </c>
      <c r="I39" s="193">
        <f t="shared" si="0"/>
        <v>-5246.8813132899995</v>
      </c>
      <c r="J39" s="193">
        <f t="shared" si="0"/>
        <v>-2471.5722802999999</v>
      </c>
      <c r="K39" s="193">
        <f t="shared" si="0"/>
        <v>-2775.3090329900006</v>
      </c>
      <c r="L39" s="193">
        <f t="shared" si="0"/>
        <v>-8370.4786376499997</v>
      </c>
      <c r="M39" s="193">
        <f t="shared" si="0"/>
        <v>-37.574716000000002</v>
      </c>
      <c r="N39" s="193">
        <f t="shared" si="0"/>
        <v>-8308.7055996500003</v>
      </c>
      <c r="O39" s="193">
        <f t="shared" si="0"/>
        <v>0</v>
      </c>
      <c r="P39" s="193">
        <f t="shared" si="0"/>
        <v>63721.262387973009</v>
      </c>
      <c r="Q39" s="193">
        <f t="shared" si="0"/>
        <v>18882.871617393299</v>
      </c>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row r="47" spans="1:17" ht="15" customHeight="1" x14ac:dyDescent="0.2"/>
    <row r="48" spans="1:17"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18">
    <mergeCell ref="M14:M17"/>
    <mergeCell ref="N14:N17"/>
    <mergeCell ref="G14:G17"/>
    <mergeCell ref="H14:H17"/>
    <mergeCell ref="D14:D17"/>
    <mergeCell ref="E14:E17"/>
    <mergeCell ref="J14:J17"/>
    <mergeCell ref="K14:K17"/>
    <mergeCell ref="P4:Q6"/>
    <mergeCell ref="C4:H6"/>
    <mergeCell ref="P7:P9"/>
    <mergeCell ref="Q7:Q9"/>
    <mergeCell ref="O7:O9"/>
    <mergeCell ref="I4:N6"/>
    <mergeCell ref="L7:N13"/>
    <mergeCell ref="I7:K13"/>
    <mergeCell ref="F7:H13"/>
    <mergeCell ref="C7:E13"/>
  </mergeCells>
  <hyperlinks>
    <hyperlink ref="S4" location="Index!A1" display="Index"/>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Disclaimer</vt:lpstr>
      <vt:lpstr>Index</vt:lpstr>
      <vt:lpstr>EU OV1</vt:lpstr>
      <vt:lpstr>OFD</vt:lpstr>
      <vt:lpstr>IFRS 9-FL</vt:lpstr>
      <vt:lpstr>EU CR1-A</vt:lpstr>
      <vt:lpstr>EU CQ1</vt:lpstr>
      <vt:lpstr>EU CQ3</vt:lpstr>
      <vt:lpstr>EU CQ4</vt:lpstr>
      <vt:lpstr>EU CQ9</vt:lpstr>
      <vt:lpstr>EU CR2-A</vt:lpstr>
      <vt:lpstr>EU CR2-B</vt:lpstr>
      <vt:lpstr>EU CR3</vt:lpstr>
      <vt:lpstr>EU CR4</vt:lpstr>
      <vt:lpstr>EU CR5</vt:lpstr>
      <vt:lpstr>EU CCR1</vt:lpstr>
      <vt:lpstr>EU CCR2</vt:lpstr>
      <vt:lpstr>EU CCR3</vt:lpstr>
      <vt:lpstr>EU CCR5-A</vt:lpstr>
      <vt:lpstr>EU CCR5-B</vt:lpstr>
      <vt:lpstr>EU MR1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Elma Rún Friðriksdóttir</dc:creator>
  <cp:lastModifiedBy>Úlfar Freyr Stefánsson</cp:lastModifiedBy>
  <dcterms:created xsi:type="dcterms:W3CDTF">2018-02-14T00:03:15Z</dcterms:created>
  <dcterms:modified xsi:type="dcterms:W3CDTF">2020-07-29T16:29:41Z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-573842404</vt:i4>
  </property>
  <property fmtid="{D5CDD505-2E9C-101B-9397-08002B2CF9AE}" pid="3" name="_NewReviewCycle">
    <vt:lpwstr/>
  </property>
  <property fmtid="{D5CDD505-2E9C-101B-9397-08002B2CF9AE}" pid="4" name="_EmailSubject">
    <vt:lpwstr>Pillar 3 Excel skjalið</vt:lpwstr>
  </property>
  <property fmtid="{D5CDD505-2E9C-101B-9397-08002B2CF9AE}" pid="5" name="_AuthorEmail">
    <vt:lpwstr>ulfar.stefansson@arionbanki.is</vt:lpwstr>
  </property>
  <property fmtid="{D5CDD505-2E9C-101B-9397-08002B2CF9AE}" pid="6" name="_AuthorEmailDisplayName">
    <vt:lpwstr>Úlfar Freyr Stefánsson</vt:lpwstr>
  </property>
  <property fmtid="{D5CDD505-2E9C-101B-9397-08002B2CF9AE}" pid="7" name="_PreviousAdHocReviewCycleID">
    <vt:i4>1631355869</vt:i4>
  </property>
</Properties>
</file>